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28695" windowHeight="13815"/>
  </bookViews>
  <sheets>
    <sheet name="KVS" sheetId="1" r:id="rId1"/>
    <sheet name="FOOSSZ" sheetId="2" r:id="rId2"/>
    <sheet name="Munka3" sheetId="3" r:id="rId3"/>
  </sheets>
  <calcPr calcId="124519"/>
</workbook>
</file>

<file path=xl/calcChain.xml><?xml version="1.0" encoding="utf-8"?>
<calcChain xmlns="http://schemas.openxmlformats.org/spreadsheetml/2006/main">
  <c r="I345" i="1"/>
  <c r="D344"/>
  <c r="J346" s="1"/>
  <c r="I339"/>
  <c r="D338"/>
  <c r="J340" s="1"/>
  <c r="I333"/>
  <c r="D332"/>
  <c r="J334" s="1"/>
  <c r="I327"/>
  <c r="D326"/>
  <c r="J328" s="1"/>
  <c r="I318"/>
  <c r="D317"/>
  <c r="J319" s="1"/>
  <c r="I309"/>
  <c r="D308"/>
  <c r="J310" s="1"/>
  <c r="I299"/>
  <c r="I349" s="1"/>
  <c r="D24" i="2" s="1"/>
  <c r="D298" i="1"/>
  <c r="J300" s="1"/>
  <c r="J349" s="1"/>
  <c r="J285"/>
  <c r="H283"/>
  <c r="D283"/>
  <c r="I284" s="1"/>
  <c r="J278"/>
  <c r="H276"/>
  <c r="D276"/>
  <c r="I277" s="1"/>
  <c r="J270"/>
  <c r="H268"/>
  <c r="D268"/>
  <c r="I269" s="1"/>
  <c r="J262"/>
  <c r="H260"/>
  <c r="D260"/>
  <c r="I261" s="1"/>
  <c r="J254"/>
  <c r="H252"/>
  <c r="D252"/>
  <c r="I253" s="1"/>
  <c r="J248"/>
  <c r="H246"/>
  <c r="D246"/>
  <c r="I247" s="1"/>
  <c r="J238"/>
  <c r="I237"/>
  <c r="H236"/>
  <c r="D236"/>
  <c r="J228"/>
  <c r="I227"/>
  <c r="H226"/>
  <c r="D226"/>
  <c r="J220"/>
  <c r="I219"/>
  <c r="H218"/>
  <c r="D218"/>
  <c r="J208"/>
  <c r="I207"/>
  <c r="H206"/>
  <c r="D206"/>
  <c r="J199"/>
  <c r="J288" s="1"/>
  <c r="I198"/>
  <c r="H197"/>
  <c r="H288" s="1"/>
  <c r="C23" i="2" s="1"/>
  <c r="D197" i="1"/>
  <c r="D182"/>
  <c r="H182" s="1"/>
  <c r="D174"/>
  <c r="H174" s="1"/>
  <c r="D168"/>
  <c r="H168" s="1"/>
  <c r="D161"/>
  <c r="H161" s="1"/>
  <c r="D154"/>
  <c r="H154" s="1"/>
  <c r="D147"/>
  <c r="H147" s="1"/>
  <c r="D134"/>
  <c r="H134" s="1"/>
  <c r="D121"/>
  <c r="H121" s="1"/>
  <c r="D108"/>
  <c r="H108" s="1"/>
  <c r="D95"/>
  <c r="H95" s="1"/>
  <c r="D82"/>
  <c r="H82" s="1"/>
  <c r="D69"/>
  <c r="H69" s="1"/>
  <c r="D56"/>
  <c r="H56" s="1"/>
  <c r="D43"/>
  <c r="H43" s="1"/>
  <c r="D32"/>
  <c r="H32" s="1"/>
  <c r="J22"/>
  <c r="D20"/>
  <c r="H20" s="1"/>
  <c r="J16"/>
  <c r="D14"/>
  <c r="H14" s="1"/>
  <c r="J9"/>
  <c r="J25" s="1"/>
  <c r="D7"/>
  <c r="H7" s="1"/>
  <c r="H25" s="1"/>
  <c r="C21" i="2" l="1"/>
  <c r="H187" i="1"/>
  <c r="C22" i="2" s="1"/>
  <c r="I288" i="1"/>
  <c r="D23" i="2" s="1"/>
  <c r="I8" i="1"/>
  <c r="I15"/>
  <c r="I21"/>
  <c r="J34"/>
  <c r="J45"/>
  <c r="J58"/>
  <c r="J71"/>
  <c r="J84"/>
  <c r="J97"/>
  <c r="J110"/>
  <c r="J123"/>
  <c r="J136"/>
  <c r="J149"/>
  <c r="J156"/>
  <c r="J163"/>
  <c r="J170"/>
  <c r="J176"/>
  <c r="J184"/>
  <c r="H298"/>
  <c r="H349" s="1"/>
  <c r="C24" i="2" s="1"/>
  <c r="C28" s="1"/>
  <c r="H308" i="1"/>
  <c r="H317"/>
  <c r="H326"/>
  <c r="H332"/>
  <c r="H338"/>
  <c r="H344"/>
  <c r="I33"/>
  <c r="I44"/>
  <c r="I57"/>
  <c r="I70"/>
  <c r="I83"/>
  <c r="I96"/>
  <c r="I109"/>
  <c r="I122"/>
  <c r="I135"/>
  <c r="I148"/>
  <c r="I155"/>
  <c r="I162"/>
  <c r="I169"/>
  <c r="I175"/>
  <c r="I183"/>
  <c r="J187" l="1"/>
  <c r="J350" s="1"/>
  <c r="I25"/>
  <c r="H350"/>
  <c r="I187"/>
  <c r="D22" i="2" s="1"/>
  <c r="D21" l="1"/>
  <c r="D28" s="1"/>
  <c r="C30" s="1"/>
  <c r="C32" s="1"/>
  <c r="C35" s="1"/>
  <c r="I350" i="1"/>
</calcChain>
</file>

<file path=xl/sharedStrings.xml><?xml version="1.0" encoding="utf-8"?>
<sst xmlns="http://schemas.openxmlformats.org/spreadsheetml/2006/main" count="403" uniqueCount="199">
  <si>
    <t>Fejezet szöveg / Tételsorszám</t>
  </si>
  <si>
    <t>Tételszámok</t>
  </si>
  <si>
    <t>Tételszövegek</t>
  </si>
  <si>
    <t>Mennyiség</t>
  </si>
  <si>
    <t>Mértékegység</t>
  </si>
  <si>
    <t>Egységárak</t>
  </si>
  <si>
    <t>Anyagár</t>
  </si>
  <si>
    <t>Munkadíj</t>
  </si>
  <si>
    <t>Gépköltség</t>
  </si>
  <si>
    <t>Bontási munkák</t>
  </si>
  <si>
    <t>Menetes szerelvény leszerelése</t>
  </si>
  <si>
    <t>2 " átmérőig</t>
  </si>
  <si>
    <t>82-000-111-000-00-00000</t>
  </si>
  <si>
    <t>db</t>
  </si>
  <si>
    <t>A.:</t>
  </si>
  <si>
    <t>D.:</t>
  </si>
  <si>
    <t>G.:</t>
  </si>
  <si>
    <t>Radiátor szelep</t>
  </si>
  <si>
    <t>és egyéb szerelvény leszerelése</t>
  </si>
  <si>
    <t>82-000-131-000-00-00000</t>
  </si>
  <si>
    <t>Gázüzemű lakásfűtő berendezés leszerelése</t>
  </si>
  <si>
    <t>82-000-321-000-00-00000</t>
  </si>
  <si>
    <t>Gáz szerelés</t>
  </si>
  <si>
    <t>Golyóscsap, teljes átömlésű,</t>
  </si>
  <si>
    <t>sárgarézből, nikkelezett kivitelben, felszerelve,</t>
  </si>
  <si>
    <t>EFFEBI-Venus típusú, gázra - PN 10, 60°C-ig</t>
  </si>
  <si>
    <t>1022 fogantyúval, egyenes kivitelben, külső-belső menetes</t>
  </si>
  <si>
    <t>3/4"</t>
  </si>
  <si>
    <t>82-121-203-003-34-37123</t>
  </si>
  <si>
    <t>Gázvezetéki flexicső,</t>
  </si>
  <si>
    <t>gázüzemű berendezési tárgyak bekötéséhez,</t>
  </si>
  <si>
    <t>rozsdamentesvédőbevonattal, sárgaréz</t>
  </si>
  <si>
    <t>krómozott csatlakozó idomokkal, felszerelve,</t>
  </si>
  <si>
    <t>SICURFLEX típusú, átm. 13 mm, belső menetes - belső menetes csatlakozással,</t>
  </si>
  <si>
    <t>3/4" - 3/4"</t>
  </si>
  <si>
    <t>40 cm hosszúsággal</t>
  </si>
  <si>
    <t>82-252-323-006-49-45223</t>
  </si>
  <si>
    <t>Kondenzációs fali gázkazán</t>
  </si>
  <si>
    <t>elektromos gyújtással, ionizációs lángőrzéssel,</t>
  </si>
  <si>
    <t>előkeveréses gázégővel, égőautomatikával,</t>
  </si>
  <si>
    <t>keringtető szivattyúval, többfunkciós kijelzővel,</t>
  </si>
  <si>
    <t>felszerelve és bekötve</t>
  </si>
  <si>
    <t>(de az elektromos bekötés nélkül),</t>
  </si>
  <si>
    <t>WESTEN Pulsar Condens + típusú,</t>
  </si>
  <si>
    <t>kombi falikazán</t>
  </si>
  <si>
    <t>24,0 kW telj.</t>
  </si>
  <si>
    <t>82-332-622-022-32-34222</t>
  </si>
  <si>
    <t>Ötvözött alumínium kéményelemek,</t>
  </si>
  <si>
    <t>zárt égésterű kazánok égéstermék elvezetésére,</t>
  </si>
  <si>
    <t>tokos, gumigyűrűs kötésekkel, meglévő vagy új</t>
  </si>
  <si>
    <t>építésű téglakéményekbe szerelve,</t>
  </si>
  <si>
    <t>(szerelőkőműves munkák külön tételben történő</t>
  </si>
  <si>
    <t>költségelésével),</t>
  </si>
  <si>
    <t>TRICOX forgalmazású,</t>
  </si>
  <si>
    <t>mérőpont idom, PPs/alu</t>
  </si>
  <si>
    <t>átm. 60/100 mm PAMP50C</t>
  </si>
  <si>
    <t>86-607-021-060-21-11321</t>
  </si>
  <si>
    <t>ellenőrző egyenes idom, PPs/alu</t>
  </si>
  <si>
    <t>átm. 60/100 mm PAEE50C</t>
  </si>
  <si>
    <t>86-607-021-060-21-11311</t>
  </si>
  <si>
    <t>egyenes csőelem, átm. 60/100 mm, PPs/alu</t>
  </si>
  <si>
    <t>500 mm hosszú PACS506C</t>
  </si>
  <si>
    <t>86-601-021-062-21-11301</t>
  </si>
  <si>
    <t>1000 mm hosszú PACS507C</t>
  </si>
  <si>
    <t>86-601-021-063-21-11301</t>
  </si>
  <si>
    <t>könyökidom, 87°-os, PPs/alu</t>
  </si>
  <si>
    <t>átm. 60/100 mm PAKÖ501C</t>
  </si>
  <si>
    <t>86-607-021-060-21-11316</t>
  </si>
  <si>
    <t>tetőátvezető idom, fekete, PPs/alu</t>
  </si>
  <si>
    <t>átm. 60/100 mm PATÁ50</t>
  </si>
  <si>
    <t>86-616-021-060-21-11326</t>
  </si>
  <si>
    <t>tetőátvezető borítás ferdetetőhöz</t>
  </si>
  <si>
    <t>átm. 100 mm FT30</t>
  </si>
  <si>
    <t>86-618-013-100-21-11223</t>
  </si>
  <si>
    <t>Áttörés helyreállítással, 0,10 m2/db méretig,</t>
  </si>
  <si>
    <t>vasbeton födémben</t>
  </si>
  <si>
    <t>25 cm vastagságig</t>
  </si>
  <si>
    <t>33-630-017-025-40-10101</t>
  </si>
  <si>
    <t>Gázszerelési munkák próbái,</t>
  </si>
  <si>
    <t>gázvezetéki rendszer hatósági szilárdsági nyomáspróbája</t>
  </si>
  <si>
    <t>82-999-311-002-00-00000</t>
  </si>
  <si>
    <t>óra</t>
  </si>
  <si>
    <t>gázvezetéki rendszer hatósági tömörségi nyomáspróbája</t>
  </si>
  <si>
    <t>82-999-311-003-00-00000</t>
  </si>
  <si>
    <t>Gázszerelési munkák tervezői átadás - átvétel díja.</t>
  </si>
  <si>
    <t>M-82-999-311-003-00-00000</t>
  </si>
  <si>
    <t>Szakvélemények, hatósági engedélyek beszerzésével</t>
  </si>
  <si>
    <t>kapcsolatos költségek,</t>
  </si>
  <si>
    <t>kéményseprő szakvélemény</t>
  </si>
  <si>
    <t>82-999-331-001-00-00000</t>
  </si>
  <si>
    <t>Fűtés szerelés</t>
  </si>
  <si>
    <t>Varratnélküli fekete acélcsőből készült fűtési vezeték,</t>
  </si>
  <si>
    <t>csőhajlításokkal, csőhüvelyekkel,</t>
  </si>
  <si>
    <t>hegesztett kötésekkel, szakaszos nyomáspróbával.</t>
  </si>
  <si>
    <t>Anyagminőség: MSZ EN 10255: 2005 St. 37,0</t>
  </si>
  <si>
    <t>(MSZ 120-2: 1982 A37),</t>
  </si>
  <si>
    <t>szabadon szerelve,</t>
  </si>
  <si>
    <t>csőbilincsekkel, felületvédelem nélkül</t>
  </si>
  <si>
    <t>81-411-103-003-01-11101</t>
  </si>
  <si>
    <t>m</t>
  </si>
  <si>
    <t>EFFEBI-Aster típusú, PN 40, 100°C-ig,</t>
  </si>
  <si>
    <t>0821 fogantyúval, egyenes kivitelben, belső-belső menetes</t>
  </si>
  <si>
    <t>82-121-203-003-34-37114</t>
  </si>
  <si>
    <t>Iszapleválasztó</t>
  </si>
  <si>
    <t>Pall gyűrűs működéssel, leeresztőcsappal,</t>
  </si>
  <si>
    <t>fűtő- és hűtőrendszerekhez, max. 120°C-ig</t>
  </si>
  <si>
    <t>és 10 bar nyomásig,</t>
  </si>
  <si>
    <t>felszerelve és rendszerbe bekötve,</t>
  </si>
  <si>
    <t>FLAMCO Clean típusú, (ár kérésre a 0 Ft anyagköltségű tételeknél)</t>
  </si>
  <si>
    <t>menetes kivitelben</t>
  </si>
  <si>
    <t>3/4" FL 28040</t>
  </si>
  <si>
    <t>82-121-223-003-78-11301</t>
  </si>
  <si>
    <t>Kazántöltő és ürítő gömbcsap, sárgarézből,</t>
  </si>
  <si>
    <t>felszerelve,</t>
  </si>
  <si>
    <t>AHA-MOFÉM típusú,</t>
  </si>
  <si>
    <t>1/2"</t>
  </si>
  <si>
    <t>82-121-102-002-31-37131</t>
  </si>
  <si>
    <t>Fűtőtestszelep Ms 58 sárgarézből, nikkelezett kivitelben,</t>
  </si>
  <si>
    <t xml:space="preserve">DANFOSS RA- N típusú, kézi előbeállítási lehetőség 14 fokozatban, kvs </t>
  </si>
  <si>
    <t>tartomány: 0,04-1,40 m3/h,</t>
  </si>
  <si>
    <t>egyenes kivitelben</t>
  </si>
  <si>
    <t>1/2" 013G0014</t>
  </si>
  <si>
    <t>82-651-102-002-21-51211</t>
  </si>
  <si>
    <t>Termosztatikus érzékelőfej,</t>
  </si>
  <si>
    <t>felszerelése fűtőtestszelepre és előzetes beállítása,</t>
  </si>
  <si>
    <t xml:space="preserve">DANFOSS RA típusú, gőz töltetű, korlátozható vagy rögzítető beállítású, </t>
  </si>
  <si>
    <t>fagyvédelemmel, beépített lopás elleni védelemmel,</t>
  </si>
  <si>
    <t>beépített érzékelővel, KLAPP csatlakozás</t>
  </si>
  <si>
    <t>RA-2980 5-26°C 013G2980</t>
  </si>
  <si>
    <t>82-652-211-011-21-51011</t>
  </si>
  <si>
    <t>Rákötés meglévő fűtési hálózatra</t>
  </si>
  <si>
    <t>K-00-000422</t>
  </si>
  <si>
    <t>klt</t>
  </si>
  <si>
    <t>Alapmázolás a felület megtisztításával, portalanításával,</t>
  </si>
  <si>
    <t>cső és regisztercső felületén (DN 80-ig), függesztő és tartó szerkezeten, állványzaton,</t>
  </si>
  <si>
    <t>Supralux Koralkyd alapozófestékkel</t>
  </si>
  <si>
    <t>fehér</t>
  </si>
  <si>
    <t>47-424-002-001-05-12150</t>
  </si>
  <si>
    <t>Közbenső mázolás a felület megtisztításával, portalanításával,</t>
  </si>
  <si>
    <t>Levislux Mix zománcfestékkel</t>
  </si>
  <si>
    <t>matt W0 fehér</t>
  </si>
  <si>
    <t>47-444-002-004-05-12500</t>
  </si>
  <si>
    <t>Átvonó fedőmázolás a felület megtisztításával, portalanításával,</t>
  </si>
  <si>
    <t>cső és regisztercső felületén (DN 80-ig), függesztőn és tartóvason, sormosdó állványzaton,</t>
  </si>
  <si>
    <t>Levislux magasfényű zománcfestékkel</t>
  </si>
  <si>
    <t>47-464-002-001-05-12500</t>
  </si>
  <si>
    <t>Fűtésszerelési munkák próbái,</t>
  </si>
  <si>
    <t>kazánok, illetve hőközpont beüzemelése</t>
  </si>
  <si>
    <t>- 23,260 W telj. -ig</t>
  </si>
  <si>
    <t>82-999-231-001-00-00000</t>
  </si>
  <si>
    <t>Víz-szennyvíz szerelés</t>
  </si>
  <si>
    <t>Vékonyfalú installációs vörösrézcső</t>
  </si>
  <si>
    <t>hideg-melegvíz nyomóvezetéki, központi fűtési célokra,</t>
  </si>
  <si>
    <t>kapilláris forrasztásos kötésekkel, szakaszos nyomáspróbával,</t>
  </si>
  <si>
    <t>csőidomokkal és csőbilincsekkel együtt,</t>
  </si>
  <si>
    <t>SUPERSAN típusú,</t>
  </si>
  <si>
    <t>félkemény kivitelben</t>
  </si>
  <si>
    <t>átm. 18x1,0 mm (5 m-es szálban)</t>
  </si>
  <si>
    <t>81-611-002-018-21-31102</t>
  </si>
  <si>
    <t>Műanyag nyomócsővezeték,</t>
  </si>
  <si>
    <t>ragasztott kötésekkel, szakaszos nyomáspróbával.</t>
  </si>
  <si>
    <t>Anyaga: PVC, MSZ 8000-5: 1982</t>
  </si>
  <si>
    <t>PIPELIFE típusú,</t>
  </si>
  <si>
    <t>szabadon szerelve, tartószerkezettel, műanyag idomokkal</t>
  </si>
  <si>
    <t>átm. 25 x 1,5 mm NY025/6M12,5B</t>
  </si>
  <si>
    <t>81-131-103-025-01-01011</t>
  </si>
  <si>
    <t>82-121-202-002-34-37114</t>
  </si>
  <si>
    <t>Csepegtető tölcsér DN 32 víz- és golyós bűzzárral,</t>
  </si>
  <si>
    <t>műanyagból (PP),</t>
  </si>
  <si>
    <t>HL21 jelű,</t>
  </si>
  <si>
    <t>PP DN32 HL21</t>
  </si>
  <si>
    <t>82-281-136-032-41-00306</t>
  </si>
  <si>
    <t>Rákötés meglévő hidegvízre</t>
  </si>
  <si>
    <t>K-00-000423</t>
  </si>
  <si>
    <t>Rákötés meglévő melegvízre</t>
  </si>
  <si>
    <t>Rákötés meglévő szennyvízre</t>
  </si>
  <si>
    <t>K-00-000424</t>
  </si>
  <si>
    <t>Megrendelő:</t>
  </si>
  <si>
    <t xml:space="preserve">neve: </t>
  </si>
  <si>
    <t xml:space="preserve">címe: </t>
  </si>
  <si>
    <t xml:space="preserve"> </t>
  </si>
  <si>
    <t>Munka megnevezése:</t>
  </si>
  <si>
    <t>KÖLTSÉGVETÉSI  ÖSSZESÍTŐ</t>
  </si>
  <si>
    <t>készült</t>
  </si>
  <si>
    <t>A KONTROLL Kft. Költségvetés Készítő Rendszerével</t>
  </si>
  <si>
    <t>HunÁr felújítási/kisvállakozói normák alapján,</t>
  </si>
  <si>
    <t>Fejezet címe</t>
  </si>
  <si>
    <t>Anyag</t>
  </si>
  <si>
    <t>Díj</t>
  </si>
  <si>
    <t>Összesítések</t>
  </si>
  <si>
    <t>Alapösszeg összesen:</t>
  </si>
  <si>
    <t>Nettó összesen:</t>
  </si>
  <si>
    <t>ÁFA:</t>
  </si>
  <si>
    <t>Bruttó összesen:</t>
  </si>
  <si>
    <t>Köröstarcsa Község Önkorményzata</t>
  </si>
  <si>
    <t>5622 Köröstarcsa, Kossuth tér 7.</t>
  </si>
  <si>
    <t>Szolgálati Lakás épületgépészeti munkái</t>
  </si>
  <si>
    <t>5622 Köröstarcsa, Dübögő u. 9/c</t>
  </si>
  <si>
    <t>2018. január 1-i árszinten</t>
  </si>
</sst>
</file>

<file path=xl/styles.xml><?xml version="1.0" encoding="utf-8"?>
<styleSheet xmlns="http://schemas.openxmlformats.org/spreadsheetml/2006/main">
  <numFmts count="1">
    <numFmt numFmtId="164" formatCode="#,##0\ &quot;Ft&quot;"/>
  </numFmts>
  <fonts count="12">
    <font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sz val="12"/>
      <color rgb="FF008000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b/>
      <i/>
      <sz val="10"/>
      <color rgb="FF000000"/>
      <name val="Arial"/>
      <family val="2"/>
      <charset val="238"/>
    </font>
    <font>
      <b/>
      <sz val="12"/>
      <name val="Times New Roman"/>
      <family val="1"/>
      <charset val="238"/>
    </font>
    <font>
      <b/>
      <sz val="12"/>
      <color indexed="17"/>
      <name val="Times New Roman"/>
      <family val="1"/>
      <charset val="238"/>
    </font>
    <font>
      <sz val="12"/>
      <name val="Times New Roman"/>
      <family val="1"/>
      <charset val="238"/>
    </font>
    <font>
      <sz val="12"/>
      <color rgb="FF080000"/>
      <name val="Times New Roman"/>
      <family val="1"/>
      <charset val="238"/>
    </font>
    <font>
      <sz val="12"/>
      <color rgb="FF000000"/>
      <name val="Times New Roman"/>
      <family val="1"/>
      <charset val="238"/>
    </font>
    <font>
      <b/>
      <sz val="12"/>
      <color rgb="FF080000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/>
    <xf numFmtId="0" fontId="0" fillId="0" borderId="2" xfId="0" applyBorder="1"/>
    <xf numFmtId="0" fontId="2" fillId="0" borderId="2" xfId="0" applyFont="1" applyBorder="1"/>
    <xf numFmtId="0" fontId="2" fillId="0" borderId="0" xfId="0" applyFont="1"/>
    <xf numFmtId="0" fontId="3" fillId="0" borderId="0" xfId="0" applyFont="1"/>
    <xf numFmtId="0" fontId="4" fillId="0" borderId="0" xfId="0" applyFont="1"/>
    <xf numFmtId="4" fontId="4" fillId="0" borderId="0" xfId="0" applyNumberFormat="1" applyFont="1"/>
    <xf numFmtId="4" fontId="3" fillId="0" borderId="0" xfId="0" applyNumberFormat="1" applyFont="1" applyProtection="1"/>
    <xf numFmtId="4" fontId="5" fillId="0" borderId="1" xfId="0" applyNumberFormat="1" applyFont="1" applyBorder="1"/>
    <xf numFmtId="4" fontId="5" fillId="0" borderId="2" xfId="0" applyNumberFormat="1" applyFont="1" applyBorder="1"/>
    <xf numFmtId="0" fontId="6" fillId="0" borderId="0" xfId="0" applyFont="1"/>
    <xf numFmtId="0" fontId="7" fillId="0" borderId="0" xfId="0" applyFont="1"/>
    <xf numFmtId="0" fontId="8" fillId="0" borderId="0" xfId="0" applyFont="1"/>
    <xf numFmtId="0" fontId="8" fillId="0" borderId="0" xfId="0" applyFont="1" applyAlignment="1">
      <alignment horizontal="right"/>
    </xf>
    <xf numFmtId="0" fontId="7" fillId="0" borderId="0" xfId="0" applyFont="1" applyAlignment="1">
      <alignment horizontal="left"/>
    </xf>
    <xf numFmtId="0" fontId="8" fillId="0" borderId="3" xfId="0" applyFont="1" applyBorder="1"/>
    <xf numFmtId="0" fontId="7" fillId="0" borderId="3" xfId="0" applyFont="1" applyBorder="1" applyAlignment="1">
      <alignment horizontal="left"/>
    </xf>
    <xf numFmtId="0" fontId="6" fillId="0" borderId="3" xfId="0" applyFont="1" applyBorder="1"/>
    <xf numFmtId="0" fontId="8" fillId="0" borderId="0" xfId="0" applyFont="1" applyBorder="1"/>
    <xf numFmtId="0" fontId="8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0" fontId="8" fillId="0" borderId="3" xfId="0" applyFont="1" applyBorder="1" applyAlignment="1">
      <alignment horizontal="left"/>
    </xf>
    <xf numFmtId="0" fontId="6" fillId="0" borderId="0" xfId="0" applyFont="1" applyAlignment="1">
      <alignment horizontal="center"/>
    </xf>
    <xf numFmtId="164" fontId="8" fillId="0" borderId="0" xfId="0" applyNumberFormat="1" applyFont="1"/>
    <xf numFmtId="0" fontId="6" fillId="0" borderId="0" xfId="0" applyFont="1" applyAlignment="1">
      <alignment horizontal="center"/>
    </xf>
    <xf numFmtId="10" fontId="8" fillId="0" borderId="0" xfId="0" applyNumberFormat="1" applyFont="1"/>
    <xf numFmtId="164" fontId="8" fillId="0" borderId="3" xfId="0" applyNumberFormat="1" applyFont="1" applyBorder="1"/>
    <xf numFmtId="10" fontId="7" fillId="0" borderId="0" xfId="0" applyNumberFormat="1" applyFont="1"/>
    <xf numFmtId="164" fontId="8" fillId="0" borderId="3" xfId="0" applyNumberFormat="1" applyFont="1" applyBorder="1" applyAlignment="1">
      <alignment horizontal="center"/>
    </xf>
    <xf numFmtId="3" fontId="8" fillId="0" borderId="3" xfId="0" applyNumberFormat="1" applyFont="1" applyBorder="1" applyAlignment="1">
      <alignment horizontal="center"/>
    </xf>
    <xf numFmtId="164" fontId="6" fillId="0" borderId="4" xfId="0" applyNumberFormat="1" applyFont="1" applyBorder="1" applyAlignment="1">
      <alignment horizontal="center"/>
    </xf>
    <xf numFmtId="49" fontId="8" fillId="0" borderId="0" xfId="0" applyNumberFormat="1" applyFont="1" applyAlignment="1">
      <alignment horizontal="left"/>
    </xf>
    <xf numFmtId="0" fontId="9" fillId="0" borderId="0" xfId="0" applyNumberFormat="1" applyFont="1" applyAlignment="1">
      <alignment horizontal="left"/>
    </xf>
    <xf numFmtId="0" fontId="9" fillId="0" borderId="3" xfId="0" applyNumberFormat="1" applyFont="1" applyBorder="1" applyAlignment="1">
      <alignment horizontal="left"/>
    </xf>
    <xf numFmtId="0" fontId="10" fillId="0" borderId="0" xfId="0" applyNumberFormat="1" applyFont="1"/>
    <xf numFmtId="164" fontId="9" fillId="0" borderId="0" xfId="0" applyNumberFormat="1" applyFont="1"/>
    <xf numFmtId="9" fontId="9" fillId="0" borderId="3" xfId="0" applyNumberFormat="1" applyFont="1" applyBorder="1"/>
    <xf numFmtId="49" fontId="11" fillId="0" borderId="0" xfId="0" applyNumberFormat="1" applyFont="1" applyAlignment="1">
      <alignment horizontal="left"/>
    </xf>
  </cellXfs>
  <cellStyles count="1"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J350"/>
  <sheetViews>
    <sheetView tabSelected="1" workbookViewId="0">
      <selection activeCell="O15" sqref="O15"/>
    </sheetView>
  </sheetViews>
  <sheetFormatPr defaultRowHeight="15"/>
  <sheetData>
    <row r="2" spans="1:10" ht="15.75" thickBot="1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/>
      <c r="G2" s="1" t="s">
        <v>5</v>
      </c>
      <c r="H2" s="1" t="s">
        <v>6</v>
      </c>
      <c r="I2" s="1" t="s">
        <v>7</v>
      </c>
      <c r="J2" s="1" t="s">
        <v>8</v>
      </c>
    </row>
    <row r="3" spans="1:10" ht="16.5" thickTop="1">
      <c r="A3" s="3"/>
      <c r="B3" s="2"/>
      <c r="C3" s="2"/>
      <c r="D3" s="2"/>
      <c r="E3" s="2"/>
      <c r="F3" s="2"/>
      <c r="G3" s="2"/>
      <c r="H3" s="2"/>
      <c r="I3" s="2"/>
      <c r="J3" s="2"/>
    </row>
    <row r="4" spans="1:10" ht="15.75">
      <c r="A4" s="4" t="s">
        <v>9</v>
      </c>
    </row>
    <row r="6" spans="1:10">
      <c r="C6" s="5" t="s">
        <v>10</v>
      </c>
    </row>
    <row r="7" spans="1:10">
      <c r="A7" s="5">
        <v>1</v>
      </c>
      <c r="B7" s="6" t="s">
        <v>12</v>
      </c>
      <c r="C7" s="5" t="s">
        <v>11</v>
      </c>
      <c r="D7" s="7">
        <f>ROUND( 3,2 )</f>
        <v>3</v>
      </c>
      <c r="E7" s="5" t="s">
        <v>13</v>
      </c>
      <c r="F7" s="6" t="s">
        <v>14</v>
      </c>
      <c r="G7" s="8">
        <v>0</v>
      </c>
      <c r="H7" s="7">
        <f>ROUND( D$7*G7,2 )</f>
        <v>0</v>
      </c>
    </row>
    <row r="8" spans="1:10">
      <c r="F8" s="6" t="s">
        <v>15</v>
      </c>
      <c r="G8" s="8">
        <v>0</v>
      </c>
      <c r="I8" s="7">
        <f>ROUND( D$7*G8,0 )</f>
        <v>0</v>
      </c>
    </row>
    <row r="9" spans="1:10">
      <c r="F9" s="6" t="s">
        <v>16</v>
      </c>
      <c r="G9" s="8">
        <v>0</v>
      </c>
      <c r="J9" s="7">
        <f>ROUND( D$7*G9,2 )</f>
        <v>0</v>
      </c>
    </row>
    <row r="12" spans="1:10">
      <c r="C12" s="5" t="s">
        <v>17</v>
      </c>
    </row>
    <row r="13" spans="1:10">
      <c r="C13" s="5" t="s">
        <v>18</v>
      </c>
    </row>
    <row r="14" spans="1:10">
      <c r="A14" s="5">
        <v>2</v>
      </c>
      <c r="B14" s="6" t="s">
        <v>19</v>
      </c>
      <c r="C14" s="5"/>
      <c r="D14" s="7">
        <f>ROUND( 6,2 )</f>
        <v>6</v>
      </c>
      <c r="E14" s="5" t="s">
        <v>13</v>
      </c>
      <c r="F14" s="6" t="s">
        <v>14</v>
      </c>
      <c r="G14" s="8">
        <v>0</v>
      </c>
      <c r="H14" s="7">
        <f>ROUND( D$14*G14,2 )</f>
        <v>0</v>
      </c>
    </row>
    <row r="15" spans="1:10">
      <c r="F15" s="6" t="s">
        <v>15</v>
      </c>
      <c r="G15" s="8">
        <v>0</v>
      </c>
      <c r="I15" s="7">
        <f>ROUND( D$14*G15,0 )</f>
        <v>0</v>
      </c>
    </row>
    <row r="16" spans="1:10">
      <c r="F16" s="6" t="s">
        <v>16</v>
      </c>
      <c r="G16" s="8">
        <v>0</v>
      </c>
      <c r="J16" s="7">
        <f>ROUND( D$14*G16,2 )</f>
        <v>0</v>
      </c>
    </row>
    <row r="19" spans="1:10">
      <c r="C19" s="5" t="s">
        <v>20</v>
      </c>
    </row>
    <row r="20" spans="1:10">
      <c r="A20" s="5">
        <v>3</v>
      </c>
      <c r="B20" s="6" t="s">
        <v>21</v>
      </c>
      <c r="C20" s="5"/>
      <c r="D20" s="7">
        <f>ROUND( 1,2 )</f>
        <v>1</v>
      </c>
      <c r="E20" s="5" t="s">
        <v>13</v>
      </c>
      <c r="F20" s="6" t="s">
        <v>14</v>
      </c>
      <c r="G20" s="8">
        <v>0</v>
      </c>
      <c r="H20" s="7">
        <f>ROUND( D$20*G20,2 )</f>
        <v>0</v>
      </c>
    </row>
    <row r="21" spans="1:10">
      <c r="F21" s="6" t="s">
        <v>15</v>
      </c>
      <c r="G21" s="8">
        <v>0</v>
      </c>
      <c r="I21" s="7">
        <f>ROUND( D$20*G21,0 )</f>
        <v>0</v>
      </c>
    </row>
    <row r="22" spans="1:10">
      <c r="F22" s="6" t="s">
        <v>16</v>
      </c>
      <c r="G22" s="8">
        <v>0</v>
      </c>
      <c r="J22" s="7">
        <f>ROUND( D$20*G22,2 )</f>
        <v>0</v>
      </c>
    </row>
    <row r="24" spans="1:10" ht="15.75" thickBot="1"/>
    <row r="25" spans="1:10" ht="15.75">
      <c r="A25" s="4"/>
      <c r="H25" s="9">
        <f>ROUND( SUM(H5:H24),2 )</f>
        <v>0</v>
      </c>
      <c r="I25" s="9">
        <f>ROUND( SUM(I5:I24),0 )</f>
        <v>0</v>
      </c>
      <c r="J25" s="9">
        <f>ROUND( SUM(J5:J24),2 )</f>
        <v>0</v>
      </c>
    </row>
    <row r="26" spans="1:10" ht="15.75">
      <c r="A26" s="4" t="s">
        <v>22</v>
      </c>
    </row>
    <row r="28" spans="1:10">
      <c r="C28" s="5" t="s">
        <v>23</v>
      </c>
    </row>
    <row r="29" spans="1:10">
      <c r="C29" s="5" t="s">
        <v>24</v>
      </c>
    </row>
    <row r="30" spans="1:10">
      <c r="C30" s="5" t="s">
        <v>25</v>
      </c>
    </row>
    <row r="31" spans="1:10">
      <c r="C31" s="5" t="s">
        <v>26</v>
      </c>
    </row>
    <row r="32" spans="1:10">
      <c r="A32" s="5">
        <v>1</v>
      </c>
      <c r="B32" s="6" t="s">
        <v>28</v>
      </c>
      <c r="C32" s="5" t="s">
        <v>27</v>
      </c>
      <c r="D32" s="7">
        <f>ROUND( 1,2 )</f>
        <v>1</v>
      </c>
      <c r="E32" s="5" t="s">
        <v>13</v>
      </c>
      <c r="F32" s="6" t="s">
        <v>14</v>
      </c>
      <c r="G32" s="8">
        <v>0</v>
      </c>
      <c r="H32" s="7">
        <f>ROUND( D$32*G32,0 )</f>
        <v>0</v>
      </c>
    </row>
    <row r="33" spans="1:10">
      <c r="F33" s="6" t="s">
        <v>15</v>
      </c>
      <c r="G33" s="8">
        <v>0</v>
      </c>
      <c r="I33" s="7">
        <f>ROUND( D$32*G33,0 )</f>
        <v>0</v>
      </c>
    </row>
    <row r="34" spans="1:10">
      <c r="F34" s="6" t="s">
        <v>16</v>
      </c>
      <c r="G34" s="8">
        <v>0</v>
      </c>
      <c r="J34" s="7">
        <f>ROUND( D$32*G34,2 )</f>
        <v>0</v>
      </c>
    </row>
    <row r="37" spans="1:10">
      <c r="C37" s="5" t="s">
        <v>29</v>
      </c>
    </row>
    <row r="38" spans="1:10">
      <c r="C38" s="5" t="s">
        <v>30</v>
      </c>
    </row>
    <row r="39" spans="1:10">
      <c r="C39" s="5" t="s">
        <v>31</v>
      </c>
    </row>
    <row r="40" spans="1:10">
      <c r="C40" s="5" t="s">
        <v>32</v>
      </c>
    </row>
    <row r="41" spans="1:10">
      <c r="C41" s="5" t="s">
        <v>33</v>
      </c>
    </row>
    <row r="42" spans="1:10">
      <c r="C42" s="5" t="s">
        <v>34</v>
      </c>
    </row>
    <row r="43" spans="1:10">
      <c r="A43" s="5">
        <v>2</v>
      </c>
      <c r="B43" s="6" t="s">
        <v>36</v>
      </c>
      <c r="C43" s="5" t="s">
        <v>35</v>
      </c>
      <c r="D43" s="7">
        <f>ROUND( 1,2 )</f>
        <v>1</v>
      </c>
      <c r="E43" s="5" t="s">
        <v>13</v>
      </c>
      <c r="F43" s="6" t="s">
        <v>14</v>
      </c>
      <c r="G43" s="8">
        <v>0</v>
      </c>
      <c r="H43" s="7">
        <f>ROUND( D$43*G43,0 )</f>
        <v>0</v>
      </c>
    </row>
    <row r="44" spans="1:10">
      <c r="F44" s="6" t="s">
        <v>15</v>
      </c>
      <c r="G44" s="8">
        <v>0</v>
      </c>
      <c r="I44" s="7">
        <f>ROUND( D$43*G44,0 )</f>
        <v>0</v>
      </c>
    </row>
    <row r="45" spans="1:10">
      <c r="F45" s="6" t="s">
        <v>16</v>
      </c>
      <c r="G45" s="8">
        <v>0</v>
      </c>
      <c r="J45" s="7">
        <f>ROUND( D$43*G45,2 )</f>
        <v>0</v>
      </c>
    </row>
    <row r="48" spans="1:10">
      <c r="C48" s="5" t="s">
        <v>37</v>
      </c>
    </row>
    <row r="49" spans="1:10">
      <c r="C49" s="5" t="s">
        <v>38</v>
      </c>
    </row>
    <row r="50" spans="1:10">
      <c r="C50" s="5" t="s">
        <v>39</v>
      </c>
    </row>
    <row r="51" spans="1:10">
      <c r="C51" s="5" t="s">
        <v>40</v>
      </c>
    </row>
    <row r="52" spans="1:10">
      <c r="C52" s="5" t="s">
        <v>41</v>
      </c>
    </row>
    <row r="53" spans="1:10">
      <c r="C53" s="5" t="s">
        <v>42</v>
      </c>
    </row>
    <row r="54" spans="1:10">
      <c r="C54" s="5" t="s">
        <v>43</v>
      </c>
    </row>
    <row r="55" spans="1:10">
      <c r="C55" s="5" t="s">
        <v>44</v>
      </c>
    </row>
    <row r="56" spans="1:10">
      <c r="A56" s="5">
        <v>3</v>
      </c>
      <c r="B56" s="6" t="s">
        <v>46</v>
      </c>
      <c r="C56" s="5" t="s">
        <v>45</v>
      </c>
      <c r="D56" s="7">
        <f>ROUND( 1,2 )</f>
        <v>1</v>
      </c>
      <c r="E56" s="5" t="s">
        <v>13</v>
      </c>
      <c r="F56" s="6" t="s">
        <v>14</v>
      </c>
      <c r="G56" s="8">
        <v>0</v>
      </c>
      <c r="H56" s="7">
        <f>ROUND( D$56*G56,0 )</f>
        <v>0</v>
      </c>
    </row>
    <row r="57" spans="1:10">
      <c r="F57" s="6" t="s">
        <v>15</v>
      </c>
      <c r="G57" s="8">
        <v>0</v>
      </c>
      <c r="I57" s="7">
        <f>ROUND( D$56*G57,0 )</f>
        <v>0</v>
      </c>
    </row>
    <row r="58" spans="1:10">
      <c r="F58" s="6" t="s">
        <v>16</v>
      </c>
      <c r="G58" s="8">
        <v>0</v>
      </c>
      <c r="J58" s="7">
        <f>ROUND( D$56*G58,2 )</f>
        <v>0</v>
      </c>
    </row>
    <row r="61" spans="1:10">
      <c r="C61" s="5" t="s">
        <v>47</v>
      </c>
    </row>
    <row r="62" spans="1:10">
      <c r="C62" s="5" t="s">
        <v>48</v>
      </c>
    </row>
    <row r="63" spans="1:10">
      <c r="C63" s="5" t="s">
        <v>49</v>
      </c>
    </row>
    <row r="64" spans="1:10">
      <c r="C64" s="5" t="s">
        <v>50</v>
      </c>
    </row>
    <row r="65" spans="1:10">
      <c r="C65" s="5" t="s">
        <v>51</v>
      </c>
    </row>
    <row r="66" spans="1:10">
      <c r="C66" s="5" t="s">
        <v>52</v>
      </c>
    </row>
    <row r="67" spans="1:10">
      <c r="C67" s="5" t="s">
        <v>53</v>
      </c>
    </row>
    <row r="68" spans="1:10">
      <c r="C68" s="5" t="s">
        <v>54</v>
      </c>
    </row>
    <row r="69" spans="1:10">
      <c r="A69" s="5">
        <v>4</v>
      </c>
      <c r="B69" s="6" t="s">
        <v>56</v>
      </c>
      <c r="C69" s="5" t="s">
        <v>55</v>
      </c>
      <c r="D69" s="7">
        <f>ROUND( 1,2 )</f>
        <v>1</v>
      </c>
      <c r="E69" s="5" t="s">
        <v>13</v>
      </c>
      <c r="F69" s="6" t="s">
        <v>14</v>
      </c>
      <c r="G69" s="8">
        <v>0</v>
      </c>
      <c r="H69" s="7">
        <f>ROUND( D$69*G69,0 )</f>
        <v>0</v>
      </c>
    </row>
    <row r="70" spans="1:10">
      <c r="F70" s="6" t="s">
        <v>15</v>
      </c>
      <c r="G70" s="8">
        <v>0</v>
      </c>
      <c r="I70" s="7">
        <f>ROUND( D$69*G70,0 )</f>
        <v>0</v>
      </c>
    </row>
    <row r="71" spans="1:10">
      <c r="F71" s="6" t="s">
        <v>16</v>
      </c>
      <c r="G71" s="8">
        <v>0</v>
      </c>
      <c r="J71" s="7">
        <f>ROUND( D$69*G71,2 )</f>
        <v>0</v>
      </c>
    </row>
    <row r="74" spans="1:10">
      <c r="C74" s="5" t="s">
        <v>47</v>
      </c>
    </row>
    <row r="75" spans="1:10">
      <c r="C75" s="5" t="s">
        <v>48</v>
      </c>
    </row>
    <row r="76" spans="1:10">
      <c r="C76" s="5" t="s">
        <v>49</v>
      </c>
    </row>
    <row r="77" spans="1:10">
      <c r="C77" s="5" t="s">
        <v>50</v>
      </c>
    </row>
    <row r="78" spans="1:10">
      <c r="C78" s="5" t="s">
        <v>51</v>
      </c>
    </row>
    <row r="79" spans="1:10">
      <c r="C79" s="5" t="s">
        <v>52</v>
      </c>
    </row>
    <row r="80" spans="1:10">
      <c r="C80" s="5" t="s">
        <v>53</v>
      </c>
    </row>
    <row r="81" spans="1:10">
      <c r="C81" s="5" t="s">
        <v>57</v>
      </c>
    </row>
    <row r="82" spans="1:10">
      <c r="A82" s="5">
        <v>5</v>
      </c>
      <c r="B82" s="6" t="s">
        <v>59</v>
      </c>
      <c r="C82" s="5" t="s">
        <v>58</v>
      </c>
      <c r="D82" s="7">
        <f>ROUND( 1,2 )</f>
        <v>1</v>
      </c>
      <c r="E82" s="5" t="s">
        <v>13</v>
      </c>
      <c r="F82" s="6" t="s">
        <v>14</v>
      </c>
      <c r="G82" s="8">
        <v>0</v>
      </c>
      <c r="H82" s="7">
        <f>ROUND( D$82*G82,0 )</f>
        <v>0</v>
      </c>
    </row>
    <row r="83" spans="1:10">
      <c r="F83" s="6" t="s">
        <v>15</v>
      </c>
      <c r="G83" s="8">
        <v>0</v>
      </c>
      <c r="I83" s="7">
        <f>ROUND( D$82*G83,0 )</f>
        <v>0</v>
      </c>
    </row>
    <row r="84" spans="1:10">
      <c r="F84" s="6" t="s">
        <v>16</v>
      </c>
      <c r="G84" s="8">
        <v>0</v>
      </c>
      <c r="J84" s="7">
        <f>ROUND( D$82*G84,2 )</f>
        <v>0</v>
      </c>
    </row>
    <row r="87" spans="1:10">
      <c r="C87" s="5" t="s">
        <v>47</v>
      </c>
    </row>
    <row r="88" spans="1:10">
      <c r="C88" s="5" t="s">
        <v>48</v>
      </c>
    </row>
    <row r="89" spans="1:10">
      <c r="C89" s="5" t="s">
        <v>49</v>
      </c>
    </row>
    <row r="90" spans="1:10">
      <c r="C90" s="5" t="s">
        <v>50</v>
      </c>
    </row>
    <row r="91" spans="1:10">
      <c r="C91" s="5" t="s">
        <v>51</v>
      </c>
    </row>
    <row r="92" spans="1:10">
      <c r="C92" s="5" t="s">
        <v>52</v>
      </c>
    </row>
    <row r="93" spans="1:10">
      <c r="C93" s="5" t="s">
        <v>53</v>
      </c>
    </row>
    <row r="94" spans="1:10">
      <c r="C94" s="5" t="s">
        <v>60</v>
      </c>
    </row>
    <row r="95" spans="1:10">
      <c r="A95" s="5">
        <v>6</v>
      </c>
      <c r="B95" s="6" t="s">
        <v>62</v>
      </c>
      <c r="C95" s="5" t="s">
        <v>61</v>
      </c>
      <c r="D95" s="7">
        <f>ROUND( 1,2 )</f>
        <v>1</v>
      </c>
      <c r="E95" s="5" t="s">
        <v>13</v>
      </c>
      <c r="F95" s="6" t="s">
        <v>14</v>
      </c>
      <c r="G95" s="8">
        <v>0</v>
      </c>
      <c r="H95" s="7">
        <f>ROUND( D$95*G95,0 )</f>
        <v>0</v>
      </c>
    </row>
    <row r="96" spans="1:10">
      <c r="F96" s="6" t="s">
        <v>15</v>
      </c>
      <c r="G96" s="8">
        <v>0</v>
      </c>
      <c r="I96" s="7">
        <f>ROUND( D$95*G96,0 )</f>
        <v>0</v>
      </c>
    </row>
    <row r="97" spans="1:10">
      <c r="F97" s="6" t="s">
        <v>16</v>
      </c>
      <c r="G97" s="8">
        <v>0</v>
      </c>
      <c r="J97" s="7">
        <f>ROUND( D$95*G97,2 )</f>
        <v>0</v>
      </c>
    </row>
    <row r="100" spans="1:10">
      <c r="C100" s="5" t="s">
        <v>47</v>
      </c>
    </row>
    <row r="101" spans="1:10">
      <c r="C101" s="5" t="s">
        <v>48</v>
      </c>
    </row>
    <row r="102" spans="1:10">
      <c r="C102" s="5" t="s">
        <v>49</v>
      </c>
    </row>
    <row r="103" spans="1:10">
      <c r="C103" s="5" t="s">
        <v>50</v>
      </c>
    </row>
    <row r="104" spans="1:10">
      <c r="C104" s="5" t="s">
        <v>51</v>
      </c>
    </row>
    <row r="105" spans="1:10">
      <c r="C105" s="5" t="s">
        <v>52</v>
      </c>
    </row>
    <row r="106" spans="1:10">
      <c r="C106" s="5" t="s">
        <v>53</v>
      </c>
    </row>
    <row r="107" spans="1:10">
      <c r="C107" s="5" t="s">
        <v>60</v>
      </c>
    </row>
    <row r="108" spans="1:10">
      <c r="A108" s="5">
        <v>7</v>
      </c>
      <c r="B108" s="6" t="s">
        <v>64</v>
      </c>
      <c r="C108" s="5" t="s">
        <v>63</v>
      </c>
      <c r="D108" s="7">
        <f>ROUND( 2,2 )</f>
        <v>2</v>
      </c>
      <c r="E108" s="5" t="s">
        <v>13</v>
      </c>
      <c r="F108" s="6" t="s">
        <v>14</v>
      </c>
      <c r="G108" s="8">
        <v>0</v>
      </c>
      <c r="H108" s="7">
        <f>ROUND( D$108*G108,0 )</f>
        <v>0</v>
      </c>
    </row>
    <row r="109" spans="1:10">
      <c r="F109" s="6" t="s">
        <v>15</v>
      </c>
      <c r="G109" s="8">
        <v>0</v>
      </c>
      <c r="I109" s="7">
        <f>ROUND( D$108*G109,0 )</f>
        <v>0</v>
      </c>
    </row>
    <row r="110" spans="1:10">
      <c r="F110" s="6" t="s">
        <v>16</v>
      </c>
      <c r="G110" s="8">
        <v>0</v>
      </c>
      <c r="J110" s="7">
        <f>ROUND( D$108*G110,2 )</f>
        <v>0</v>
      </c>
    </row>
    <row r="113" spans="1:10">
      <c r="C113" s="5" t="s">
        <v>47</v>
      </c>
    </row>
    <row r="114" spans="1:10">
      <c r="C114" s="5" t="s">
        <v>48</v>
      </c>
    </row>
    <row r="115" spans="1:10">
      <c r="C115" s="5" t="s">
        <v>49</v>
      </c>
    </row>
    <row r="116" spans="1:10">
      <c r="C116" s="5" t="s">
        <v>50</v>
      </c>
    </row>
    <row r="117" spans="1:10">
      <c r="C117" s="5" t="s">
        <v>51</v>
      </c>
    </row>
    <row r="118" spans="1:10">
      <c r="C118" s="5" t="s">
        <v>52</v>
      </c>
    </row>
    <row r="119" spans="1:10">
      <c r="C119" s="5" t="s">
        <v>53</v>
      </c>
    </row>
    <row r="120" spans="1:10">
      <c r="C120" s="5" t="s">
        <v>65</v>
      </c>
    </row>
    <row r="121" spans="1:10">
      <c r="A121" s="5">
        <v>8</v>
      </c>
      <c r="B121" s="6" t="s">
        <v>67</v>
      </c>
      <c r="C121" s="5" t="s">
        <v>66</v>
      </c>
      <c r="D121" s="7">
        <f>ROUND( 2,2 )</f>
        <v>2</v>
      </c>
      <c r="E121" s="5" t="s">
        <v>13</v>
      </c>
      <c r="F121" s="6" t="s">
        <v>14</v>
      </c>
      <c r="G121" s="8">
        <v>0</v>
      </c>
      <c r="H121" s="7">
        <f>ROUND( D$121*G121,0 )</f>
        <v>0</v>
      </c>
    </row>
    <row r="122" spans="1:10">
      <c r="F122" s="6" t="s">
        <v>15</v>
      </c>
      <c r="G122" s="8">
        <v>0</v>
      </c>
      <c r="I122" s="7">
        <f>ROUND( D$121*G122,0 )</f>
        <v>0</v>
      </c>
    </row>
    <row r="123" spans="1:10">
      <c r="F123" s="6" t="s">
        <v>16</v>
      </c>
      <c r="G123" s="8">
        <v>0</v>
      </c>
      <c r="J123" s="7">
        <f>ROUND( D$121*G123,2 )</f>
        <v>0</v>
      </c>
    </row>
    <row r="126" spans="1:10">
      <c r="C126" s="5" t="s">
        <v>47</v>
      </c>
    </row>
    <row r="127" spans="1:10">
      <c r="C127" s="5" t="s">
        <v>48</v>
      </c>
    </row>
    <row r="128" spans="1:10">
      <c r="C128" s="5" t="s">
        <v>49</v>
      </c>
    </row>
    <row r="129" spans="1:10">
      <c r="C129" s="5" t="s">
        <v>50</v>
      </c>
    </row>
    <row r="130" spans="1:10">
      <c r="C130" s="5" t="s">
        <v>51</v>
      </c>
    </row>
    <row r="131" spans="1:10">
      <c r="C131" s="5" t="s">
        <v>52</v>
      </c>
    </row>
    <row r="132" spans="1:10">
      <c r="C132" s="5" t="s">
        <v>53</v>
      </c>
    </row>
    <row r="133" spans="1:10">
      <c r="C133" s="5" t="s">
        <v>68</v>
      </c>
    </row>
    <row r="134" spans="1:10">
      <c r="A134" s="5">
        <v>9</v>
      </c>
      <c r="B134" s="6" t="s">
        <v>70</v>
      </c>
      <c r="C134" s="5" t="s">
        <v>69</v>
      </c>
      <c r="D134" s="7">
        <f>ROUND( 1,2 )</f>
        <v>1</v>
      </c>
      <c r="E134" s="5" t="s">
        <v>13</v>
      </c>
      <c r="F134" s="6" t="s">
        <v>14</v>
      </c>
      <c r="G134" s="8">
        <v>0</v>
      </c>
      <c r="H134" s="7">
        <f>ROUND( D$134*G134,0 )</f>
        <v>0</v>
      </c>
    </row>
    <row r="135" spans="1:10">
      <c r="F135" s="6" t="s">
        <v>15</v>
      </c>
      <c r="G135" s="8">
        <v>0</v>
      </c>
      <c r="I135" s="7">
        <f>ROUND( D$134*G135,0 )</f>
        <v>0</v>
      </c>
    </row>
    <row r="136" spans="1:10">
      <c r="F136" s="6" t="s">
        <v>16</v>
      </c>
      <c r="G136" s="8">
        <v>0</v>
      </c>
      <c r="J136" s="7">
        <f>ROUND( D$134*G136,2 )</f>
        <v>0</v>
      </c>
    </row>
    <row r="139" spans="1:10">
      <c r="C139" s="5" t="s">
        <v>47</v>
      </c>
    </row>
    <row r="140" spans="1:10">
      <c r="C140" s="5" t="s">
        <v>48</v>
      </c>
    </row>
    <row r="141" spans="1:10">
      <c r="C141" s="5" t="s">
        <v>49</v>
      </c>
    </row>
    <row r="142" spans="1:10">
      <c r="C142" s="5" t="s">
        <v>50</v>
      </c>
    </row>
    <row r="143" spans="1:10">
      <c r="C143" s="5" t="s">
        <v>51</v>
      </c>
    </row>
    <row r="144" spans="1:10">
      <c r="C144" s="5" t="s">
        <v>52</v>
      </c>
    </row>
    <row r="145" spans="1:10">
      <c r="C145" s="5" t="s">
        <v>53</v>
      </c>
    </row>
    <row r="146" spans="1:10">
      <c r="C146" s="5" t="s">
        <v>71</v>
      </c>
    </row>
    <row r="147" spans="1:10">
      <c r="A147" s="5">
        <v>10</v>
      </c>
      <c r="B147" s="6" t="s">
        <v>73</v>
      </c>
      <c r="C147" s="5" t="s">
        <v>72</v>
      </c>
      <c r="D147" s="7">
        <f>ROUND( 1,2 )</f>
        <v>1</v>
      </c>
      <c r="E147" s="5" t="s">
        <v>13</v>
      </c>
      <c r="F147" s="6" t="s">
        <v>14</v>
      </c>
      <c r="G147" s="8">
        <v>0</v>
      </c>
      <c r="H147" s="7">
        <f>ROUND( D$147*G147,0 )</f>
        <v>0</v>
      </c>
    </row>
    <row r="148" spans="1:10">
      <c r="F148" s="6" t="s">
        <v>15</v>
      </c>
      <c r="G148" s="8">
        <v>0</v>
      </c>
      <c r="I148" s="7">
        <f>ROUND( D$147*G148,0 )</f>
        <v>0</v>
      </c>
    </row>
    <row r="149" spans="1:10">
      <c r="F149" s="6" t="s">
        <v>16</v>
      </c>
      <c r="G149" s="8">
        <v>0</v>
      </c>
      <c r="J149" s="7">
        <f>ROUND( D$147*G149,2 )</f>
        <v>0</v>
      </c>
    </row>
    <row r="152" spans="1:10">
      <c r="C152" s="5" t="s">
        <v>74</v>
      </c>
    </row>
    <row r="153" spans="1:10">
      <c r="C153" s="5" t="s">
        <v>75</v>
      </c>
    </row>
    <row r="154" spans="1:10">
      <c r="A154" s="5">
        <v>11</v>
      </c>
      <c r="B154" s="6" t="s">
        <v>77</v>
      </c>
      <c r="C154" s="5" t="s">
        <v>76</v>
      </c>
      <c r="D154" s="7">
        <f>ROUND( 1,2 )</f>
        <v>1</v>
      </c>
      <c r="E154" s="5" t="s">
        <v>13</v>
      </c>
      <c r="F154" s="6" t="s">
        <v>14</v>
      </c>
      <c r="G154" s="8">
        <v>0</v>
      </c>
      <c r="H154" s="7">
        <f>ROUND( D$154*G154,2 )</f>
        <v>0</v>
      </c>
    </row>
    <row r="155" spans="1:10">
      <c r="F155" s="6" t="s">
        <v>15</v>
      </c>
      <c r="G155" s="8">
        <v>0</v>
      </c>
      <c r="I155" s="7">
        <f>ROUND( D$154*G155,0 )</f>
        <v>0</v>
      </c>
    </row>
    <row r="156" spans="1:10">
      <c r="F156" s="6" t="s">
        <v>16</v>
      </c>
      <c r="G156" s="8">
        <v>0</v>
      </c>
      <c r="J156" s="7">
        <f>ROUND( D$154*G156,2 )</f>
        <v>0</v>
      </c>
    </row>
    <row r="159" spans="1:10">
      <c r="C159" s="5" t="s">
        <v>78</v>
      </c>
    </row>
    <row r="160" spans="1:10">
      <c r="C160" s="5" t="s">
        <v>79</v>
      </c>
    </row>
    <row r="161" spans="1:10">
      <c r="A161" s="5">
        <v>12</v>
      </c>
      <c r="B161" s="6" t="s">
        <v>80</v>
      </c>
      <c r="C161" s="5"/>
      <c r="D161" s="7">
        <f>ROUND( 1,2 )</f>
        <v>1</v>
      </c>
      <c r="E161" s="5" t="s">
        <v>81</v>
      </c>
      <c r="F161" s="6" t="s">
        <v>14</v>
      </c>
      <c r="G161" s="8">
        <v>0</v>
      </c>
      <c r="H161" s="7">
        <f>ROUND( D$161*G161,2 )</f>
        <v>0</v>
      </c>
    </row>
    <row r="162" spans="1:10">
      <c r="F162" s="6" t="s">
        <v>15</v>
      </c>
      <c r="G162" s="8">
        <v>0</v>
      </c>
      <c r="I162" s="7">
        <f>ROUND( D$161*G162,0 )</f>
        <v>0</v>
      </c>
    </row>
    <row r="163" spans="1:10">
      <c r="F163" s="6" t="s">
        <v>16</v>
      </c>
      <c r="G163" s="8">
        <v>0</v>
      </c>
      <c r="J163" s="7">
        <f>ROUND( D$161*G163,2 )</f>
        <v>0</v>
      </c>
    </row>
    <row r="166" spans="1:10">
      <c r="C166" s="5" t="s">
        <v>78</v>
      </c>
    </row>
    <row r="167" spans="1:10">
      <c r="C167" s="5" t="s">
        <v>82</v>
      </c>
    </row>
    <row r="168" spans="1:10">
      <c r="A168" s="5">
        <v>13</v>
      </c>
      <c r="B168" s="6" t="s">
        <v>83</v>
      </c>
      <c r="C168" s="5"/>
      <c r="D168" s="7">
        <f>ROUND( 1,2 )</f>
        <v>1</v>
      </c>
      <c r="E168" s="5" t="s">
        <v>81</v>
      </c>
      <c r="F168" s="6" t="s">
        <v>14</v>
      </c>
      <c r="G168" s="8">
        <v>0</v>
      </c>
      <c r="H168" s="7">
        <f>ROUND( D$168*G168,2 )</f>
        <v>0</v>
      </c>
    </row>
    <row r="169" spans="1:10">
      <c r="F169" s="6" t="s">
        <v>15</v>
      </c>
      <c r="G169" s="8">
        <v>0</v>
      </c>
      <c r="I169" s="7">
        <f>ROUND( D$168*G169,0 )</f>
        <v>0</v>
      </c>
    </row>
    <row r="170" spans="1:10">
      <c r="F170" s="6" t="s">
        <v>16</v>
      </c>
      <c r="G170" s="8">
        <v>0</v>
      </c>
      <c r="J170" s="7">
        <f>ROUND( D$168*G170,2 )</f>
        <v>0</v>
      </c>
    </row>
    <row r="173" spans="1:10">
      <c r="C173" s="5" t="s">
        <v>84</v>
      </c>
    </row>
    <row r="174" spans="1:10">
      <c r="A174" s="5">
        <v>14</v>
      </c>
      <c r="B174" s="6" t="s">
        <v>85</v>
      </c>
      <c r="C174" s="5"/>
      <c r="D174" s="7">
        <f>ROUND( 6.5,2 )</f>
        <v>6.5</v>
      </c>
      <c r="E174" s="5" t="s">
        <v>81</v>
      </c>
      <c r="F174" s="6" t="s">
        <v>14</v>
      </c>
      <c r="G174" s="8">
        <v>0</v>
      </c>
      <c r="H174" s="7">
        <f>ROUND( D$174*G174,2 )</f>
        <v>0</v>
      </c>
    </row>
    <row r="175" spans="1:10">
      <c r="F175" s="6" t="s">
        <v>15</v>
      </c>
      <c r="G175" s="8">
        <v>0</v>
      </c>
      <c r="I175" s="7">
        <f>ROUND( D$174*G175,0 )</f>
        <v>0</v>
      </c>
    </row>
    <row r="176" spans="1:10">
      <c r="F176" s="6" t="s">
        <v>16</v>
      </c>
      <c r="G176" s="8">
        <v>0</v>
      </c>
      <c r="J176" s="7">
        <f>ROUND( D$174*G176,2 )</f>
        <v>0</v>
      </c>
    </row>
    <row r="179" spans="1:10">
      <c r="C179" s="5" t="s">
        <v>86</v>
      </c>
    </row>
    <row r="180" spans="1:10">
      <c r="C180" s="5" t="s">
        <v>87</v>
      </c>
    </row>
    <row r="181" spans="1:10">
      <c r="C181" s="5" t="s">
        <v>88</v>
      </c>
    </row>
    <row r="182" spans="1:10">
      <c r="A182" s="5">
        <v>15</v>
      </c>
      <c r="B182" s="6" t="s">
        <v>89</v>
      </c>
      <c r="C182" s="5"/>
      <c r="D182" s="7">
        <f>ROUND( 1,2 )</f>
        <v>1</v>
      </c>
      <c r="E182" s="5" t="s">
        <v>13</v>
      </c>
      <c r="F182" s="6" t="s">
        <v>14</v>
      </c>
      <c r="G182" s="8">
        <v>0</v>
      </c>
      <c r="H182" s="7">
        <f>ROUND( D$182*G182,0 )</f>
        <v>0</v>
      </c>
    </row>
    <row r="183" spans="1:10">
      <c r="F183" s="6" t="s">
        <v>15</v>
      </c>
      <c r="G183" s="8">
        <v>0</v>
      </c>
      <c r="I183" s="7">
        <f>ROUND( D$182*G183,0 )</f>
        <v>0</v>
      </c>
    </row>
    <row r="184" spans="1:10">
      <c r="F184" s="6" t="s">
        <v>16</v>
      </c>
      <c r="G184" s="8">
        <v>0</v>
      </c>
      <c r="J184" s="7">
        <f>ROUND( D$182*G184,2 )</f>
        <v>0</v>
      </c>
    </row>
    <row r="186" spans="1:10" ht="15.75" thickBot="1"/>
    <row r="187" spans="1:10" ht="15.75">
      <c r="A187" s="4"/>
      <c r="H187" s="9">
        <f>ROUND( SUM(H27:H186),0 )</f>
        <v>0</v>
      </c>
      <c r="I187" s="9">
        <f>ROUND( SUM(I27:I186),0 )</f>
        <v>0</v>
      </c>
      <c r="J187" s="9">
        <f>ROUND( SUM(J27:J186),2 )</f>
        <v>0</v>
      </c>
    </row>
    <row r="188" spans="1:10" ht="15.75">
      <c r="A188" s="4" t="s">
        <v>90</v>
      </c>
    </row>
    <row r="190" spans="1:10">
      <c r="C190" s="5" t="s">
        <v>91</v>
      </c>
    </row>
    <row r="191" spans="1:10">
      <c r="C191" s="5" t="s">
        <v>92</v>
      </c>
    </row>
    <row r="192" spans="1:10">
      <c r="C192" s="5" t="s">
        <v>93</v>
      </c>
    </row>
    <row r="193" spans="1:10">
      <c r="C193" s="5" t="s">
        <v>94</v>
      </c>
    </row>
    <row r="194" spans="1:10">
      <c r="C194" s="5" t="s">
        <v>95</v>
      </c>
    </row>
    <row r="195" spans="1:10">
      <c r="C195" s="5" t="s">
        <v>96</v>
      </c>
    </row>
    <row r="196" spans="1:10">
      <c r="C196" s="5" t="s">
        <v>97</v>
      </c>
    </row>
    <row r="197" spans="1:10">
      <c r="A197" s="5">
        <v>1</v>
      </c>
      <c r="B197" s="6" t="s">
        <v>98</v>
      </c>
      <c r="C197" s="5" t="s">
        <v>27</v>
      </c>
      <c r="D197" s="7">
        <f>ROUND( 2,2 )</f>
        <v>2</v>
      </c>
      <c r="E197" s="5" t="s">
        <v>99</v>
      </c>
      <c r="F197" s="6" t="s">
        <v>14</v>
      </c>
      <c r="G197" s="8">
        <v>0</v>
      </c>
      <c r="H197" s="7">
        <f>ROUND( D$197*G197,0 )</f>
        <v>0</v>
      </c>
    </row>
    <row r="198" spans="1:10">
      <c r="F198" s="6" t="s">
        <v>15</v>
      </c>
      <c r="G198" s="8">
        <v>0</v>
      </c>
      <c r="I198" s="7">
        <f>ROUND( D$197*G198,0 )</f>
        <v>0</v>
      </c>
    </row>
    <row r="199" spans="1:10">
      <c r="F199" s="6" t="s">
        <v>16</v>
      </c>
      <c r="G199" s="8">
        <v>0</v>
      </c>
      <c r="J199" s="7">
        <f>ROUND( D$197*G199,2 )</f>
        <v>0</v>
      </c>
    </row>
    <row r="202" spans="1:10">
      <c r="C202" s="5" t="s">
        <v>23</v>
      </c>
    </row>
    <row r="203" spans="1:10">
      <c r="C203" s="5" t="s">
        <v>24</v>
      </c>
    </row>
    <row r="204" spans="1:10">
      <c r="C204" s="5" t="s">
        <v>100</v>
      </c>
    </row>
    <row r="205" spans="1:10">
      <c r="C205" s="5" t="s">
        <v>101</v>
      </c>
    </row>
    <row r="206" spans="1:10">
      <c r="A206" s="5">
        <v>2</v>
      </c>
      <c r="B206" s="6" t="s">
        <v>102</v>
      </c>
      <c r="C206" s="5" t="s">
        <v>27</v>
      </c>
      <c r="D206" s="7">
        <f>ROUND( 2,2 )</f>
        <v>2</v>
      </c>
      <c r="E206" s="5" t="s">
        <v>13</v>
      </c>
      <c r="F206" s="6" t="s">
        <v>14</v>
      </c>
      <c r="G206" s="8">
        <v>0</v>
      </c>
      <c r="H206" s="7">
        <f>ROUND( D$206*G206,0 )</f>
        <v>0</v>
      </c>
    </row>
    <row r="207" spans="1:10">
      <c r="F207" s="6" t="s">
        <v>15</v>
      </c>
      <c r="G207" s="8">
        <v>0</v>
      </c>
      <c r="I207" s="7">
        <f>ROUND( D$206*G207,0 )</f>
        <v>0</v>
      </c>
    </row>
    <row r="208" spans="1:10">
      <c r="F208" s="6" t="s">
        <v>16</v>
      </c>
      <c r="G208" s="8">
        <v>0</v>
      </c>
      <c r="J208" s="7">
        <f>ROUND( D$206*G208,2 )</f>
        <v>0</v>
      </c>
    </row>
    <row r="211" spans="1:10">
      <c r="C211" s="5" t="s">
        <v>103</v>
      </c>
    </row>
    <row r="212" spans="1:10">
      <c r="C212" s="5" t="s">
        <v>104</v>
      </c>
    </row>
    <row r="213" spans="1:10">
      <c r="C213" s="5" t="s">
        <v>105</v>
      </c>
    </row>
    <row r="214" spans="1:10">
      <c r="C214" s="5" t="s">
        <v>106</v>
      </c>
    </row>
    <row r="215" spans="1:10">
      <c r="C215" s="5" t="s">
        <v>107</v>
      </c>
    </row>
    <row r="216" spans="1:10">
      <c r="C216" s="5" t="s">
        <v>108</v>
      </c>
    </row>
    <row r="217" spans="1:10">
      <c r="C217" s="5" t="s">
        <v>109</v>
      </c>
    </row>
    <row r="218" spans="1:10">
      <c r="A218" s="5">
        <v>3</v>
      </c>
      <c r="B218" s="6" t="s">
        <v>111</v>
      </c>
      <c r="C218" s="5" t="s">
        <v>110</v>
      </c>
      <c r="D218" s="7">
        <f>ROUND( 1,2 )</f>
        <v>1</v>
      </c>
      <c r="E218" s="5" t="s">
        <v>13</v>
      </c>
      <c r="F218" s="6" t="s">
        <v>14</v>
      </c>
      <c r="G218" s="8">
        <v>0</v>
      </c>
      <c r="H218" s="7">
        <f>ROUND( D$218*G218,0 )</f>
        <v>0</v>
      </c>
    </row>
    <row r="219" spans="1:10">
      <c r="F219" s="6" t="s">
        <v>15</v>
      </c>
      <c r="G219" s="8">
        <v>0</v>
      </c>
      <c r="I219" s="7">
        <f>ROUND( D$218*G219,0 )</f>
        <v>0</v>
      </c>
    </row>
    <row r="220" spans="1:10">
      <c r="F220" s="6" t="s">
        <v>16</v>
      </c>
      <c r="G220" s="8">
        <v>0</v>
      </c>
      <c r="J220" s="7">
        <f>ROUND( D$218*G220,2 )</f>
        <v>0</v>
      </c>
    </row>
    <row r="223" spans="1:10">
      <c r="C223" s="5" t="s">
        <v>112</v>
      </c>
    </row>
    <row r="224" spans="1:10">
      <c r="C224" s="5" t="s">
        <v>113</v>
      </c>
    </row>
    <row r="225" spans="1:10">
      <c r="C225" s="5" t="s">
        <v>114</v>
      </c>
    </row>
    <row r="226" spans="1:10">
      <c r="A226" s="5">
        <v>4</v>
      </c>
      <c r="B226" s="6" t="s">
        <v>116</v>
      </c>
      <c r="C226" s="5" t="s">
        <v>115</v>
      </c>
      <c r="D226" s="7">
        <f>ROUND( 1,2 )</f>
        <v>1</v>
      </c>
      <c r="E226" s="5" t="s">
        <v>13</v>
      </c>
      <c r="F226" s="6" t="s">
        <v>14</v>
      </c>
      <c r="G226" s="8">
        <v>0</v>
      </c>
      <c r="H226" s="7">
        <f>ROUND( D$226*G226,0 )</f>
        <v>0</v>
      </c>
    </row>
    <row r="227" spans="1:10">
      <c r="F227" s="6" t="s">
        <v>15</v>
      </c>
      <c r="G227" s="8">
        <v>0</v>
      </c>
      <c r="I227" s="7">
        <f>ROUND( D$226*G227,0 )</f>
        <v>0</v>
      </c>
    </row>
    <row r="228" spans="1:10">
      <c r="F228" s="6" t="s">
        <v>16</v>
      </c>
      <c r="G228" s="8">
        <v>0</v>
      </c>
      <c r="J228" s="7">
        <f>ROUND( D$226*G228,2 )</f>
        <v>0</v>
      </c>
    </row>
    <row r="231" spans="1:10">
      <c r="C231" s="5" t="s">
        <v>117</v>
      </c>
    </row>
    <row r="232" spans="1:10">
      <c r="C232" s="5" t="s">
        <v>113</v>
      </c>
    </row>
    <row r="233" spans="1:10">
      <c r="C233" s="5" t="s">
        <v>118</v>
      </c>
    </row>
    <row r="234" spans="1:10">
      <c r="C234" s="5" t="s">
        <v>119</v>
      </c>
    </row>
    <row r="235" spans="1:10">
      <c r="C235" s="5" t="s">
        <v>120</v>
      </c>
    </row>
    <row r="236" spans="1:10">
      <c r="A236" s="5">
        <v>5</v>
      </c>
      <c r="B236" s="6" t="s">
        <v>122</v>
      </c>
      <c r="C236" s="5" t="s">
        <v>121</v>
      </c>
      <c r="D236" s="7">
        <f>ROUND( 6,2 )</f>
        <v>6</v>
      </c>
      <c r="E236" s="5" t="s">
        <v>13</v>
      </c>
      <c r="F236" s="6" t="s">
        <v>14</v>
      </c>
      <c r="G236" s="8">
        <v>0</v>
      </c>
      <c r="H236" s="7">
        <f>ROUND( D$236*G236,0 )</f>
        <v>0</v>
      </c>
    </row>
    <row r="237" spans="1:10">
      <c r="F237" s="6" t="s">
        <v>15</v>
      </c>
      <c r="G237" s="8">
        <v>0</v>
      </c>
      <c r="I237" s="7">
        <f>ROUND( D$236*G237,0 )</f>
        <v>0</v>
      </c>
    </row>
    <row r="238" spans="1:10">
      <c r="F238" s="6" t="s">
        <v>16</v>
      </c>
      <c r="G238" s="8">
        <v>0</v>
      </c>
      <c r="J238" s="7">
        <f>ROUND( D$236*G238,2 )</f>
        <v>0</v>
      </c>
    </row>
    <row r="241" spans="1:10">
      <c r="C241" s="5" t="s">
        <v>123</v>
      </c>
    </row>
    <row r="242" spans="1:10">
      <c r="C242" s="5" t="s">
        <v>124</v>
      </c>
    </row>
    <row r="243" spans="1:10">
      <c r="C243" s="5" t="s">
        <v>125</v>
      </c>
    </row>
    <row r="244" spans="1:10">
      <c r="C244" s="5" t="s">
        <v>126</v>
      </c>
    </row>
    <row r="245" spans="1:10">
      <c r="C245" s="5" t="s">
        <v>127</v>
      </c>
    </row>
    <row r="246" spans="1:10">
      <c r="A246" s="5">
        <v>6</v>
      </c>
      <c r="B246" s="6" t="s">
        <v>129</v>
      </c>
      <c r="C246" s="5" t="s">
        <v>128</v>
      </c>
      <c r="D246" s="7">
        <f>ROUND( 6,2 )</f>
        <v>6</v>
      </c>
      <c r="E246" s="5" t="s">
        <v>13</v>
      </c>
      <c r="F246" s="6" t="s">
        <v>14</v>
      </c>
      <c r="G246" s="8">
        <v>0</v>
      </c>
      <c r="H246" s="7">
        <f>ROUND( D$246*G246,0 )</f>
        <v>0</v>
      </c>
    </row>
    <row r="247" spans="1:10">
      <c r="F247" s="6" t="s">
        <v>15</v>
      </c>
      <c r="G247" s="8">
        <v>0</v>
      </c>
      <c r="I247" s="7">
        <f>ROUND( D$246*G247,0 )</f>
        <v>0</v>
      </c>
    </row>
    <row r="248" spans="1:10">
      <c r="F248" s="6" t="s">
        <v>16</v>
      </c>
      <c r="G248" s="8">
        <v>0</v>
      </c>
      <c r="J248" s="7">
        <f>ROUND( D$246*G248,2 )</f>
        <v>0</v>
      </c>
    </row>
    <row r="251" spans="1:10">
      <c r="C251" s="5" t="s">
        <v>130</v>
      </c>
    </row>
    <row r="252" spans="1:10">
      <c r="A252" s="5">
        <v>7</v>
      </c>
      <c r="B252" s="6" t="s">
        <v>131</v>
      </c>
      <c r="C252" s="5" t="s">
        <v>130</v>
      </c>
      <c r="D252" s="7">
        <f>ROUND( 1,2 )</f>
        <v>1</v>
      </c>
      <c r="E252" s="5" t="s">
        <v>132</v>
      </c>
      <c r="F252" s="6" t="s">
        <v>14</v>
      </c>
      <c r="G252" s="8">
        <v>0</v>
      </c>
      <c r="H252" s="7">
        <f>ROUND( D$252*G252,2 )</f>
        <v>0</v>
      </c>
    </row>
    <row r="253" spans="1:10">
      <c r="F253" s="6" t="s">
        <v>15</v>
      </c>
      <c r="G253" s="8">
        <v>0</v>
      </c>
      <c r="I253" s="7">
        <f>ROUND( D$252*G253,0 )</f>
        <v>0</v>
      </c>
    </row>
    <row r="254" spans="1:10">
      <c r="F254" s="6" t="s">
        <v>16</v>
      </c>
      <c r="G254" s="8">
        <v>0</v>
      </c>
      <c r="J254" s="7">
        <f>ROUND( D$252*G254,2 )</f>
        <v>0</v>
      </c>
    </row>
    <row r="257" spans="1:10">
      <c r="C257" s="5" t="s">
        <v>133</v>
      </c>
    </row>
    <row r="258" spans="1:10">
      <c r="C258" s="5" t="s">
        <v>134</v>
      </c>
    </row>
    <row r="259" spans="1:10">
      <c r="C259" s="5" t="s">
        <v>135</v>
      </c>
    </row>
    <row r="260" spans="1:10">
      <c r="A260" s="5">
        <v>8</v>
      </c>
      <c r="B260" s="6" t="s">
        <v>137</v>
      </c>
      <c r="C260" s="5" t="s">
        <v>136</v>
      </c>
      <c r="D260" s="7">
        <f>ROUND( 2,2 )</f>
        <v>2</v>
      </c>
      <c r="E260" s="5" t="s">
        <v>99</v>
      </c>
      <c r="F260" s="6" t="s">
        <v>14</v>
      </c>
      <c r="G260" s="8">
        <v>0</v>
      </c>
      <c r="H260" s="7">
        <f>ROUND( D$260*G260,2 )</f>
        <v>0</v>
      </c>
    </row>
    <row r="261" spans="1:10">
      <c r="F261" s="6" t="s">
        <v>15</v>
      </c>
      <c r="G261" s="8">
        <v>0</v>
      </c>
      <c r="I261" s="7">
        <f>ROUND( D$260*G261,0 )</f>
        <v>0</v>
      </c>
    </row>
    <row r="262" spans="1:10">
      <c r="F262" s="6" t="s">
        <v>16</v>
      </c>
      <c r="G262" s="8">
        <v>0</v>
      </c>
      <c r="J262" s="7">
        <f>ROUND( D$260*G262,2 )</f>
        <v>0</v>
      </c>
    </row>
    <row r="265" spans="1:10">
      <c r="C265" s="5" t="s">
        <v>138</v>
      </c>
    </row>
    <row r="266" spans="1:10">
      <c r="C266" s="5" t="s">
        <v>134</v>
      </c>
    </row>
    <row r="267" spans="1:10">
      <c r="C267" s="5" t="s">
        <v>139</v>
      </c>
    </row>
    <row r="268" spans="1:10">
      <c r="A268" s="5">
        <v>9</v>
      </c>
      <c r="B268" s="6" t="s">
        <v>141</v>
      </c>
      <c r="C268" s="5" t="s">
        <v>140</v>
      </c>
      <c r="D268" s="7">
        <f>ROUND( 2,2 )</f>
        <v>2</v>
      </c>
      <c r="E268" s="5" t="s">
        <v>99</v>
      </c>
      <c r="F268" s="6" t="s">
        <v>14</v>
      </c>
      <c r="G268" s="8">
        <v>0</v>
      </c>
      <c r="H268" s="7">
        <f>ROUND( D$268*G268,2 )</f>
        <v>0</v>
      </c>
    </row>
    <row r="269" spans="1:10">
      <c r="F269" s="6" t="s">
        <v>15</v>
      </c>
      <c r="G269" s="8">
        <v>0</v>
      </c>
      <c r="I269" s="7">
        <f>ROUND( D$268*G269,0 )</f>
        <v>0</v>
      </c>
    </row>
    <row r="270" spans="1:10">
      <c r="F270" s="6" t="s">
        <v>16</v>
      </c>
      <c r="G270" s="8">
        <v>0</v>
      </c>
      <c r="J270" s="7">
        <f>ROUND( D$268*G270,2 )</f>
        <v>0</v>
      </c>
    </row>
    <row r="273" spans="1:10">
      <c r="C273" s="5" t="s">
        <v>142</v>
      </c>
    </row>
    <row r="274" spans="1:10">
      <c r="C274" s="5" t="s">
        <v>143</v>
      </c>
    </row>
    <row r="275" spans="1:10">
      <c r="C275" s="5" t="s">
        <v>144</v>
      </c>
    </row>
    <row r="276" spans="1:10">
      <c r="A276" s="5">
        <v>10</v>
      </c>
      <c r="B276" s="6" t="s">
        <v>145</v>
      </c>
      <c r="C276" s="5" t="s">
        <v>136</v>
      </c>
      <c r="D276" s="7">
        <f>ROUND( 2,2 )</f>
        <v>2</v>
      </c>
      <c r="E276" s="5" t="s">
        <v>99</v>
      </c>
      <c r="F276" s="6" t="s">
        <v>14</v>
      </c>
      <c r="G276" s="8">
        <v>0</v>
      </c>
      <c r="H276" s="7">
        <f>ROUND( D$276*G276,0 )</f>
        <v>0</v>
      </c>
    </row>
    <row r="277" spans="1:10">
      <c r="F277" s="6" t="s">
        <v>15</v>
      </c>
      <c r="G277" s="8">
        <v>0</v>
      </c>
      <c r="I277" s="7">
        <f>ROUND( D$276*G277,0 )</f>
        <v>0</v>
      </c>
    </row>
    <row r="278" spans="1:10">
      <c r="F278" s="6" t="s">
        <v>16</v>
      </c>
      <c r="G278" s="8">
        <v>0</v>
      </c>
      <c r="J278" s="7">
        <f>ROUND( D$276*G278,2 )</f>
        <v>0</v>
      </c>
    </row>
    <row r="281" spans="1:10">
      <c r="C281" s="5" t="s">
        <v>146</v>
      </c>
    </row>
    <row r="282" spans="1:10">
      <c r="C282" s="5" t="s">
        <v>147</v>
      </c>
    </row>
    <row r="283" spans="1:10">
      <c r="A283" s="5">
        <v>11</v>
      </c>
      <c r="B283" s="6" t="s">
        <v>149</v>
      </c>
      <c r="C283" s="5" t="s">
        <v>148</v>
      </c>
      <c r="D283" s="7">
        <f>ROUND( 1,2 )</f>
        <v>1</v>
      </c>
      <c r="E283" s="5" t="s">
        <v>13</v>
      </c>
      <c r="F283" s="6" t="s">
        <v>14</v>
      </c>
      <c r="G283" s="8">
        <v>0</v>
      </c>
      <c r="H283" s="7">
        <f>ROUND( D$283*G283,2 )</f>
        <v>0</v>
      </c>
    </row>
    <row r="284" spans="1:10">
      <c r="F284" s="6" t="s">
        <v>15</v>
      </c>
      <c r="G284" s="8">
        <v>0</v>
      </c>
      <c r="I284" s="7">
        <f>ROUND( D$283*G284,0 )</f>
        <v>0</v>
      </c>
    </row>
    <row r="285" spans="1:10">
      <c r="F285" s="6" t="s">
        <v>16</v>
      </c>
      <c r="G285" s="8">
        <v>0</v>
      </c>
      <c r="J285" s="7">
        <f>ROUND( D$283*G285,2 )</f>
        <v>0</v>
      </c>
    </row>
    <row r="287" spans="1:10" ht="15.75" thickBot="1"/>
    <row r="288" spans="1:10" ht="15.75">
      <c r="A288" s="4"/>
      <c r="H288" s="9">
        <f>ROUND( SUM(H189:H287),0 )</f>
        <v>0</v>
      </c>
      <c r="I288" s="9">
        <f>ROUND( SUM(I189:I287),0 )</f>
        <v>0</v>
      </c>
      <c r="J288" s="9">
        <f>ROUND( SUM(J189:J287),2 )</f>
        <v>0</v>
      </c>
    </row>
    <row r="289" spans="1:10" ht="15.75">
      <c r="A289" s="4" t="s">
        <v>150</v>
      </c>
    </row>
    <row r="291" spans="1:10">
      <c r="C291" s="5" t="s">
        <v>151</v>
      </c>
    </row>
    <row r="292" spans="1:10">
      <c r="C292" s="5" t="s">
        <v>152</v>
      </c>
    </row>
    <row r="293" spans="1:10">
      <c r="C293" s="5" t="s">
        <v>153</v>
      </c>
    </row>
    <row r="294" spans="1:10">
      <c r="C294" s="5" t="s">
        <v>96</v>
      </c>
    </row>
    <row r="295" spans="1:10">
      <c r="C295" s="5" t="s">
        <v>154</v>
      </c>
    </row>
    <row r="296" spans="1:10">
      <c r="C296" s="5" t="s">
        <v>155</v>
      </c>
    </row>
    <row r="297" spans="1:10">
      <c r="C297" s="5" t="s">
        <v>156</v>
      </c>
    </row>
    <row r="298" spans="1:10">
      <c r="A298" s="5">
        <v>1</v>
      </c>
      <c r="B298" s="6" t="s">
        <v>158</v>
      </c>
      <c r="C298" s="5" t="s">
        <v>157</v>
      </c>
      <c r="D298" s="7">
        <f>ROUND( 10,2 )</f>
        <v>10</v>
      </c>
      <c r="E298" s="5" t="s">
        <v>99</v>
      </c>
      <c r="F298" s="6" t="s">
        <v>14</v>
      </c>
      <c r="G298" s="8">
        <v>0</v>
      </c>
      <c r="H298" s="7">
        <f>ROUND( D$298*G298,0 )</f>
        <v>0</v>
      </c>
    </row>
    <row r="299" spans="1:10">
      <c r="F299" s="6" t="s">
        <v>15</v>
      </c>
      <c r="G299" s="8">
        <v>0</v>
      </c>
      <c r="I299" s="7">
        <f>ROUND( D$298*G299,0 )</f>
        <v>0</v>
      </c>
    </row>
    <row r="300" spans="1:10">
      <c r="F300" s="6" t="s">
        <v>16</v>
      </c>
      <c r="G300" s="8">
        <v>0</v>
      </c>
      <c r="J300" s="7">
        <f>ROUND( D$298*G300,2 )</f>
        <v>0</v>
      </c>
    </row>
    <row r="303" spans="1:10">
      <c r="C303" s="5" t="s">
        <v>159</v>
      </c>
    </row>
    <row r="304" spans="1:10">
      <c r="C304" s="5" t="s">
        <v>160</v>
      </c>
    </row>
    <row r="305" spans="1:10">
      <c r="C305" s="5" t="s">
        <v>161</v>
      </c>
    </row>
    <row r="306" spans="1:10">
      <c r="C306" s="5" t="s">
        <v>162</v>
      </c>
    </row>
    <row r="307" spans="1:10">
      <c r="C307" s="5" t="s">
        <v>163</v>
      </c>
    </row>
    <row r="308" spans="1:10">
      <c r="A308" s="5">
        <v>2</v>
      </c>
      <c r="B308" s="6" t="s">
        <v>165</v>
      </c>
      <c r="C308" s="5" t="s">
        <v>164</v>
      </c>
      <c r="D308" s="7">
        <f>ROUND( 4,2 )</f>
        <v>4</v>
      </c>
      <c r="E308" s="5" t="s">
        <v>99</v>
      </c>
      <c r="F308" s="6" t="s">
        <v>14</v>
      </c>
      <c r="G308" s="8">
        <v>0</v>
      </c>
      <c r="H308" s="7">
        <f>ROUND( D$308*G308,0 )</f>
        <v>0</v>
      </c>
    </row>
    <row r="309" spans="1:10">
      <c r="F309" s="6" t="s">
        <v>15</v>
      </c>
      <c r="G309" s="8">
        <v>0</v>
      </c>
      <c r="I309" s="7">
        <f>ROUND( D$308*G309,0 )</f>
        <v>0</v>
      </c>
    </row>
    <row r="310" spans="1:10">
      <c r="F310" s="6" t="s">
        <v>16</v>
      </c>
      <c r="G310" s="8">
        <v>0</v>
      </c>
      <c r="J310" s="7">
        <f>ROUND( D$308*G310,2 )</f>
        <v>0</v>
      </c>
    </row>
    <row r="313" spans="1:10">
      <c r="C313" s="5" t="s">
        <v>23</v>
      </c>
    </row>
    <row r="314" spans="1:10">
      <c r="C314" s="5" t="s">
        <v>24</v>
      </c>
    </row>
    <row r="315" spans="1:10">
      <c r="C315" s="5" t="s">
        <v>100</v>
      </c>
    </row>
    <row r="316" spans="1:10">
      <c r="C316" s="5" t="s">
        <v>101</v>
      </c>
    </row>
    <row r="317" spans="1:10">
      <c r="A317" s="5">
        <v>3</v>
      </c>
      <c r="B317" s="6" t="s">
        <v>166</v>
      </c>
      <c r="C317" s="5" t="s">
        <v>115</v>
      </c>
      <c r="D317" s="7">
        <f>ROUND( 2,2 )</f>
        <v>2</v>
      </c>
      <c r="E317" s="5" t="s">
        <v>13</v>
      </c>
      <c r="F317" s="6" t="s">
        <v>14</v>
      </c>
      <c r="G317" s="8">
        <v>0</v>
      </c>
      <c r="H317" s="7">
        <f>ROUND( D$317*G317,0 )</f>
        <v>0</v>
      </c>
    </row>
    <row r="318" spans="1:10">
      <c r="F318" s="6" t="s">
        <v>15</v>
      </c>
      <c r="G318" s="8">
        <v>0</v>
      </c>
      <c r="I318" s="7">
        <f>ROUND( D$317*G318,0 )</f>
        <v>0</v>
      </c>
    </row>
    <row r="319" spans="1:10">
      <c r="F319" s="6" t="s">
        <v>16</v>
      </c>
      <c r="G319" s="8">
        <v>0</v>
      </c>
      <c r="J319" s="7">
        <f>ROUND( D$317*G319,2 )</f>
        <v>0</v>
      </c>
    </row>
    <row r="322" spans="1:10">
      <c r="C322" s="5" t="s">
        <v>167</v>
      </c>
    </row>
    <row r="323" spans="1:10">
      <c r="C323" s="5" t="s">
        <v>168</v>
      </c>
    </row>
    <row r="324" spans="1:10">
      <c r="C324" s="5" t="s">
        <v>113</v>
      </c>
    </row>
    <row r="325" spans="1:10">
      <c r="C325" s="5" t="s">
        <v>169</v>
      </c>
    </row>
    <row r="326" spans="1:10">
      <c r="A326" s="5">
        <v>4</v>
      </c>
      <c r="B326" s="6" t="s">
        <v>171</v>
      </c>
      <c r="C326" s="5" t="s">
        <v>170</v>
      </c>
      <c r="D326" s="7">
        <f>ROUND( 1,2 )</f>
        <v>1</v>
      </c>
      <c r="E326" s="5" t="s">
        <v>13</v>
      </c>
      <c r="F326" s="6" t="s">
        <v>14</v>
      </c>
      <c r="G326" s="8">
        <v>0</v>
      </c>
      <c r="H326" s="7">
        <f>ROUND( D$326*G326,0 )</f>
        <v>0</v>
      </c>
    </row>
    <row r="327" spans="1:10">
      <c r="F327" s="6" t="s">
        <v>15</v>
      </c>
      <c r="G327" s="8">
        <v>0</v>
      </c>
      <c r="I327" s="7">
        <f>ROUND( D$326*G327,0 )</f>
        <v>0</v>
      </c>
    </row>
    <row r="328" spans="1:10">
      <c r="F328" s="6" t="s">
        <v>16</v>
      </c>
      <c r="G328" s="8">
        <v>0</v>
      </c>
      <c r="J328" s="7">
        <f>ROUND( D$326*G328,2 )</f>
        <v>0</v>
      </c>
    </row>
    <row r="331" spans="1:10">
      <c r="C331" s="5" t="s">
        <v>172</v>
      </c>
    </row>
    <row r="332" spans="1:10">
      <c r="A332" s="5">
        <v>5</v>
      </c>
      <c r="B332" s="6" t="s">
        <v>173</v>
      </c>
      <c r="C332" s="5" t="s">
        <v>172</v>
      </c>
      <c r="D332" s="7">
        <f>ROUND( 1,2 )</f>
        <v>1</v>
      </c>
      <c r="E332" s="5" t="s">
        <v>132</v>
      </c>
      <c r="F332" s="6" t="s">
        <v>14</v>
      </c>
      <c r="G332" s="8">
        <v>0</v>
      </c>
      <c r="H332" s="7">
        <f>ROUND( D$332*G332,0 )</f>
        <v>0</v>
      </c>
    </row>
    <row r="333" spans="1:10">
      <c r="F333" s="6" t="s">
        <v>15</v>
      </c>
      <c r="G333" s="8">
        <v>0</v>
      </c>
      <c r="I333" s="7">
        <f>ROUND( D$332*G333,0 )</f>
        <v>0</v>
      </c>
    </row>
    <row r="334" spans="1:10">
      <c r="F334" s="6" t="s">
        <v>16</v>
      </c>
      <c r="G334" s="8">
        <v>0</v>
      </c>
      <c r="J334" s="7">
        <f>ROUND( D$332*G334,2 )</f>
        <v>0</v>
      </c>
    </row>
    <row r="337" spans="1:10">
      <c r="C337" s="5" t="s">
        <v>174</v>
      </c>
    </row>
    <row r="338" spans="1:10">
      <c r="A338" s="5">
        <v>6</v>
      </c>
      <c r="B338" s="6" t="s">
        <v>173</v>
      </c>
      <c r="C338" s="5" t="s">
        <v>174</v>
      </c>
      <c r="D338" s="7">
        <f>ROUND( 1,2 )</f>
        <v>1</v>
      </c>
      <c r="E338" s="5" t="s">
        <v>132</v>
      </c>
      <c r="F338" s="6" t="s">
        <v>14</v>
      </c>
      <c r="G338" s="8">
        <v>0</v>
      </c>
      <c r="H338" s="7">
        <f>ROUND( D$338*G338,0 )</f>
        <v>0</v>
      </c>
    </row>
    <row r="339" spans="1:10">
      <c r="F339" s="6" t="s">
        <v>15</v>
      </c>
      <c r="G339" s="8">
        <v>0</v>
      </c>
      <c r="I339" s="7">
        <f>ROUND( D$338*G339,0 )</f>
        <v>0</v>
      </c>
    </row>
    <row r="340" spans="1:10">
      <c r="F340" s="6" t="s">
        <v>16</v>
      </c>
      <c r="G340" s="8">
        <v>0</v>
      </c>
      <c r="J340" s="7">
        <f>ROUND( D$338*G340,2 )</f>
        <v>0</v>
      </c>
    </row>
    <row r="343" spans="1:10">
      <c r="C343" s="5" t="s">
        <v>175</v>
      </c>
    </row>
    <row r="344" spans="1:10">
      <c r="A344" s="5">
        <v>7</v>
      </c>
      <c r="B344" s="6" t="s">
        <v>176</v>
      </c>
      <c r="C344" s="5" t="s">
        <v>175</v>
      </c>
      <c r="D344" s="7">
        <f>ROUND( 1,2 )</f>
        <v>1</v>
      </c>
      <c r="E344" s="5" t="s">
        <v>132</v>
      </c>
      <c r="F344" s="6" t="s">
        <v>14</v>
      </c>
      <c r="G344" s="8">
        <v>0</v>
      </c>
      <c r="H344" s="7">
        <f>ROUND( D$344*G344,0 )</f>
        <v>0</v>
      </c>
    </row>
    <row r="345" spans="1:10">
      <c r="F345" s="6" t="s">
        <v>15</v>
      </c>
      <c r="G345" s="8">
        <v>0</v>
      </c>
      <c r="I345" s="7">
        <f>ROUND( D$344*G345,0 )</f>
        <v>0</v>
      </c>
    </row>
    <row r="346" spans="1:10">
      <c r="F346" s="6" t="s">
        <v>16</v>
      </c>
      <c r="G346" s="8">
        <v>0</v>
      </c>
      <c r="J346" s="7">
        <f>ROUND( D$344*G346,2 )</f>
        <v>0</v>
      </c>
    </row>
    <row r="348" spans="1:10" ht="15.75" thickBot="1"/>
    <row r="349" spans="1:10" ht="15.75" thickBot="1">
      <c r="H349" s="9">
        <f>ROUND( SUM(H290:H348),0 )</f>
        <v>0</v>
      </c>
      <c r="I349" s="9">
        <f>ROUND( SUM(I290:I348),0 )</f>
        <v>0</v>
      </c>
      <c r="J349" s="9">
        <f>ROUND( SUM(J290:J348),2 )</f>
        <v>0</v>
      </c>
    </row>
    <row r="350" spans="1:10" ht="15.75" thickTop="1">
      <c r="H350" s="10">
        <f>ROUND( SUM(H25,H187,H288,H349),0 )</f>
        <v>0</v>
      </c>
      <c r="I350" s="10">
        <f>ROUND( SUM(I25,I187,I288,I349),0 )</f>
        <v>0</v>
      </c>
      <c r="J350" s="10">
        <f>ROUND( SUM(J25,J187,J288,J349),2 )</f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D42"/>
  <sheetViews>
    <sheetView workbookViewId="0">
      <selection activeCell="H20" sqref="H20"/>
    </sheetView>
  </sheetViews>
  <sheetFormatPr defaultRowHeight="15"/>
  <cols>
    <col min="1" max="1" width="39.5703125" customWidth="1"/>
    <col min="2" max="2" width="11.85546875" customWidth="1"/>
    <col min="3" max="3" width="22.7109375" customWidth="1"/>
    <col min="4" max="4" width="21.85546875" customWidth="1"/>
  </cols>
  <sheetData>
    <row r="1" spans="1:4" ht="15.75">
      <c r="A1" s="11" t="s">
        <v>177</v>
      </c>
      <c r="B1" s="12"/>
      <c r="C1" s="13"/>
      <c r="D1" s="13"/>
    </row>
    <row r="2" spans="1:4" ht="15.75">
      <c r="A2" s="14" t="s">
        <v>178</v>
      </c>
      <c r="B2" s="35" t="s">
        <v>194</v>
      </c>
      <c r="C2" s="15"/>
      <c r="D2" s="15"/>
    </row>
    <row r="3" spans="1:4" ht="15.75">
      <c r="A3" s="14" t="s">
        <v>179</v>
      </c>
      <c r="B3" s="35" t="s">
        <v>195</v>
      </c>
      <c r="C3" s="15"/>
      <c r="D3" s="15"/>
    </row>
    <row r="4" spans="1:4" ht="16.5" thickBot="1">
      <c r="A4" s="16" t="s">
        <v>180</v>
      </c>
      <c r="B4" s="17"/>
      <c r="C4" s="17"/>
      <c r="D4" s="17"/>
    </row>
    <row r="5" spans="1:4" ht="15.75">
      <c r="A5" s="11" t="s">
        <v>181</v>
      </c>
      <c r="B5" s="12"/>
      <c r="C5" s="11"/>
      <c r="D5" s="11"/>
    </row>
    <row r="6" spans="1:4" ht="15.75">
      <c r="A6" s="14"/>
      <c r="B6" s="35" t="s">
        <v>196</v>
      </c>
      <c r="C6" s="15"/>
      <c r="D6" s="15"/>
    </row>
    <row r="7" spans="1:4" ht="15.75">
      <c r="A7" s="14"/>
      <c r="B7" s="35" t="s">
        <v>197</v>
      </c>
      <c r="C7" s="15"/>
      <c r="D7" s="15"/>
    </row>
    <row r="8" spans="1:4" ht="15.75">
      <c r="A8" s="11"/>
      <c r="B8" s="35"/>
      <c r="C8" s="15"/>
      <c r="D8" s="15"/>
    </row>
    <row r="9" spans="1:4" ht="16.5" thickBot="1">
      <c r="A9" s="18"/>
      <c r="B9" s="36"/>
      <c r="C9" s="17"/>
      <c r="D9" s="17"/>
    </row>
    <row r="10" spans="1:4" ht="15.75">
      <c r="A10" s="19"/>
      <c r="B10" s="19"/>
      <c r="C10" s="19"/>
      <c r="D10" s="19"/>
    </row>
    <row r="11" spans="1:4" ht="15.75">
      <c r="A11" s="20" t="s">
        <v>182</v>
      </c>
      <c r="B11" s="20"/>
      <c r="C11" s="20"/>
      <c r="D11" s="20"/>
    </row>
    <row r="12" spans="1:4" ht="15.75">
      <c r="A12" s="13"/>
      <c r="B12" s="21" t="s">
        <v>183</v>
      </c>
      <c r="C12" s="13"/>
      <c r="D12" s="13"/>
    </row>
    <row r="13" spans="1:4" ht="15.75">
      <c r="A13" s="13"/>
      <c r="B13" s="22"/>
      <c r="C13" s="22"/>
      <c r="D13" s="22"/>
    </row>
    <row r="14" spans="1:4" ht="15.75">
      <c r="A14" s="23" t="s">
        <v>184</v>
      </c>
      <c r="B14" s="23"/>
      <c r="C14" s="23"/>
      <c r="D14" s="23"/>
    </row>
    <row r="15" spans="1:4" ht="15.75">
      <c r="A15" s="23" t="s">
        <v>185</v>
      </c>
      <c r="B15" s="23"/>
      <c r="C15" s="23"/>
      <c r="D15" s="23"/>
    </row>
    <row r="16" spans="1:4" ht="15.75">
      <c r="A16" s="23" t="s">
        <v>198</v>
      </c>
      <c r="B16" s="23"/>
      <c r="C16" s="23"/>
      <c r="D16" s="23"/>
    </row>
    <row r="17" spans="1:4" ht="16.5" thickBot="1">
      <c r="A17" s="16"/>
      <c r="B17" s="24"/>
      <c r="C17" s="24"/>
      <c r="D17" s="24"/>
    </row>
    <row r="18" spans="1:4" ht="15.75">
      <c r="A18" s="13"/>
      <c r="B18" s="13"/>
      <c r="C18" s="13"/>
      <c r="D18" s="13"/>
    </row>
    <row r="19" spans="1:4" ht="15.75">
      <c r="A19" s="25" t="s">
        <v>186</v>
      </c>
      <c r="B19" s="13"/>
      <c r="C19" s="25" t="s">
        <v>187</v>
      </c>
      <c r="D19" s="25" t="s">
        <v>188</v>
      </c>
    </row>
    <row r="20" spans="1:4" ht="15.75">
      <c r="A20" s="13"/>
      <c r="B20" s="13"/>
      <c r="C20" s="13"/>
      <c r="D20" s="13"/>
    </row>
    <row r="21" spans="1:4" ht="15.75">
      <c r="A21" s="37" t="s">
        <v>9</v>
      </c>
      <c r="B21" s="12"/>
      <c r="C21" s="38">
        <f>SUM(KVS!H25)</f>
        <v>0</v>
      </c>
      <c r="D21" s="38">
        <f>SUM(KVS!I25,KVS!J25)</f>
        <v>0</v>
      </c>
    </row>
    <row r="22" spans="1:4" ht="15.75">
      <c r="A22" s="37" t="s">
        <v>22</v>
      </c>
      <c r="B22" s="12"/>
      <c r="C22" s="38">
        <f>SUM(KVS!H187)</f>
        <v>0</v>
      </c>
      <c r="D22" s="38">
        <f>SUM(KVS!I187,KVS!J187)</f>
        <v>0</v>
      </c>
    </row>
    <row r="23" spans="1:4" ht="15.75">
      <c r="A23" s="37" t="s">
        <v>90</v>
      </c>
      <c r="B23" s="12"/>
      <c r="C23" s="38">
        <f>SUM(KVS!H288)</f>
        <v>0</v>
      </c>
      <c r="D23" s="38">
        <f>SUM(KVS!I288,KVS!J288)</f>
        <v>0</v>
      </c>
    </row>
    <row r="24" spans="1:4" ht="15.75">
      <c r="A24" s="37" t="s">
        <v>150</v>
      </c>
      <c r="B24" s="12"/>
      <c r="C24" s="38">
        <f>SUM(KVS!H349)</f>
        <v>0</v>
      </c>
      <c r="D24" s="38">
        <f>SUM(KVS!I349,KVS!J349)</f>
        <v>0</v>
      </c>
    </row>
    <row r="25" spans="1:4" ht="15.75">
      <c r="A25" s="13"/>
      <c r="B25" s="13"/>
      <c r="C25" s="26"/>
      <c r="D25" s="26"/>
    </row>
    <row r="26" spans="1:4" ht="15.75">
      <c r="A26" s="27" t="s">
        <v>189</v>
      </c>
      <c r="B26" s="27"/>
      <c r="C26" s="27"/>
      <c r="D26" s="27"/>
    </row>
    <row r="27" spans="1:4" ht="15.75">
      <c r="A27" s="13"/>
      <c r="B27" s="13"/>
      <c r="C27" s="13"/>
      <c r="D27" s="13"/>
    </row>
    <row r="28" spans="1:4" ht="16.5" thickBot="1">
      <c r="A28" s="11" t="s">
        <v>190</v>
      </c>
      <c r="B28" s="28"/>
      <c r="C28" s="29">
        <f>SUM(C21:C25)</f>
        <v>0</v>
      </c>
      <c r="D28" s="29">
        <f>SUM(D21:D25)</f>
        <v>0</v>
      </c>
    </row>
    <row r="29" spans="1:4" ht="15.75">
      <c r="A29" s="13"/>
      <c r="B29" s="30"/>
      <c r="C29" s="26"/>
      <c r="D29" s="26"/>
    </row>
    <row r="30" spans="1:4" ht="16.5" thickBot="1">
      <c r="A30" s="11" t="s">
        <v>191</v>
      </c>
      <c r="B30" s="13"/>
      <c r="C30" s="31">
        <f>C28+D28</f>
        <v>0</v>
      </c>
      <c r="D30" s="31"/>
    </row>
    <row r="31" spans="1:4" ht="15.75">
      <c r="A31" s="13"/>
      <c r="B31" s="13"/>
      <c r="C31" s="13"/>
      <c r="D31" s="13"/>
    </row>
    <row r="32" spans="1:4" ht="16.5" thickBot="1">
      <c r="A32" s="13" t="s">
        <v>192</v>
      </c>
      <c r="B32" s="39">
        <v>0.27</v>
      </c>
      <c r="C32" s="32">
        <f>IF( B32&gt;1,C30*B32/100,C30*B32)</f>
        <v>0</v>
      </c>
      <c r="D32" s="32"/>
    </row>
    <row r="33" spans="1:4" ht="15.75">
      <c r="A33" s="13"/>
      <c r="B33" s="13"/>
      <c r="C33" s="13"/>
      <c r="D33" s="13"/>
    </row>
    <row r="34" spans="1:4" ht="15.75">
      <c r="A34" s="13"/>
      <c r="B34" s="13"/>
      <c r="C34" s="13"/>
      <c r="D34" s="13"/>
    </row>
    <row r="35" spans="1:4" ht="16.5" thickBot="1">
      <c r="A35" s="11" t="s">
        <v>193</v>
      </c>
      <c r="B35" s="13"/>
      <c r="C35" s="33">
        <f>C32+C30</f>
        <v>0</v>
      </c>
      <c r="D35" s="33"/>
    </row>
    <row r="36" spans="1:4" ht="16.5" thickTop="1">
      <c r="A36" s="13"/>
      <c r="B36" s="13"/>
      <c r="C36" s="13"/>
      <c r="D36" s="13"/>
    </row>
    <row r="37" spans="1:4" ht="15.75">
      <c r="A37" s="40"/>
      <c r="B37" s="34"/>
      <c r="C37" s="34"/>
      <c r="D37" s="34"/>
    </row>
    <row r="38" spans="1:4" ht="15.75">
      <c r="A38" s="13"/>
      <c r="B38" s="13"/>
      <c r="C38" s="13"/>
      <c r="D38" s="13"/>
    </row>
    <row r="39" spans="1:4" ht="15.75">
      <c r="A39" s="35"/>
      <c r="B39" s="22"/>
      <c r="C39" s="22"/>
      <c r="D39" s="22"/>
    </row>
    <row r="40" spans="1:4" ht="15.75">
      <c r="A40" s="13"/>
      <c r="B40" s="13"/>
      <c r="C40" s="13"/>
      <c r="D40" s="13"/>
    </row>
    <row r="41" spans="1:4" ht="15.75">
      <c r="A41" s="13"/>
      <c r="B41" s="13"/>
      <c r="C41" s="13"/>
      <c r="D41" s="13"/>
    </row>
    <row r="42" spans="1:4" ht="15.75">
      <c r="A42" s="13"/>
      <c r="B42" s="13"/>
      <c r="C42" s="13"/>
      <c r="D42" s="13"/>
    </row>
  </sheetData>
  <mergeCells count="19">
    <mergeCell ref="A39:D39"/>
    <mergeCell ref="B17:D17"/>
    <mergeCell ref="A26:D26"/>
    <mergeCell ref="C30:D30"/>
    <mergeCell ref="C32:D32"/>
    <mergeCell ref="C35:D35"/>
    <mergeCell ref="A37:D37"/>
    <mergeCell ref="B9:D9"/>
    <mergeCell ref="A11:D11"/>
    <mergeCell ref="B13:D13"/>
    <mergeCell ref="A14:D14"/>
    <mergeCell ref="A15:D15"/>
    <mergeCell ref="A16:D16"/>
    <mergeCell ref="B2:D2"/>
    <mergeCell ref="B3:D3"/>
    <mergeCell ref="B4:D4"/>
    <mergeCell ref="B6:D6"/>
    <mergeCell ref="B7:D7"/>
    <mergeCell ref="B8:D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KVS</vt:lpstr>
      <vt:lpstr>FOOSSZ</vt:lpstr>
      <vt:lpstr>Munka3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Windows-felhasználó</dc:creator>
  <cp:lastModifiedBy>Windows-felhasználó</cp:lastModifiedBy>
  <dcterms:created xsi:type="dcterms:W3CDTF">2018-07-19T09:55:32Z</dcterms:created>
  <dcterms:modified xsi:type="dcterms:W3CDTF">2018-07-19T09:56:42Z</dcterms:modified>
</cp:coreProperties>
</file>