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utoCAD_rajzok\2017\43-07-2017\Költségvetés\exel\"/>
    </mc:Choice>
  </mc:AlternateContent>
  <bookViews>
    <workbookView xWindow="0" yWindow="75" windowWidth="14295" windowHeight="14325" activeTab="1"/>
  </bookViews>
  <sheets>
    <sheet name="KVS" sheetId="1" r:id="rId1"/>
    <sheet name="FOOSSZ" sheetId="2" r:id="rId2"/>
    <sheet name="Munka3" sheetId="3" r:id="rId3"/>
  </sheets>
  <calcPr calcId="152511"/>
</workbook>
</file>

<file path=xl/calcChain.xml><?xml version="1.0" encoding="utf-8"?>
<calcChain xmlns="http://schemas.openxmlformats.org/spreadsheetml/2006/main">
  <c r="D981" i="1" l="1"/>
  <c r="H981" i="1" s="1"/>
  <c r="D974" i="1"/>
  <c r="H974" i="1" s="1"/>
  <c r="D966" i="1"/>
  <c r="H966" i="1" s="1"/>
  <c r="H986" i="1" s="1"/>
  <c r="C23" i="2" s="1"/>
  <c r="D952" i="1"/>
  <c r="H952" i="1" s="1"/>
  <c r="D944" i="1"/>
  <c r="D936" i="1"/>
  <c r="H936" i="1" s="1"/>
  <c r="D928" i="1"/>
  <c r="D920" i="1"/>
  <c r="H920" i="1" s="1"/>
  <c r="D913" i="1"/>
  <c r="D906" i="1"/>
  <c r="H906" i="1" s="1"/>
  <c r="D899" i="1"/>
  <c r="D892" i="1"/>
  <c r="H892" i="1" s="1"/>
  <c r="D885" i="1"/>
  <c r="D876" i="1"/>
  <c r="H876" i="1" s="1"/>
  <c r="D867" i="1"/>
  <c r="D857" i="1"/>
  <c r="H857" i="1" s="1"/>
  <c r="D851" i="1"/>
  <c r="D845" i="1"/>
  <c r="H845" i="1" s="1"/>
  <c r="D838" i="1"/>
  <c r="D830" i="1"/>
  <c r="H830" i="1" s="1"/>
  <c r="D823" i="1"/>
  <c r="D817" i="1"/>
  <c r="H817" i="1" s="1"/>
  <c r="D808" i="1"/>
  <c r="D801" i="1"/>
  <c r="H801" i="1" s="1"/>
  <c r="D795" i="1"/>
  <c r="D789" i="1"/>
  <c r="H789" i="1" s="1"/>
  <c r="D780" i="1"/>
  <c r="D769" i="1"/>
  <c r="H769" i="1" s="1"/>
  <c r="J759" i="1"/>
  <c r="D757" i="1"/>
  <c r="H757" i="1" s="1"/>
  <c r="D746" i="1"/>
  <c r="H746" i="1" s="1"/>
  <c r="D739" i="1"/>
  <c r="H739" i="1" s="1"/>
  <c r="D730" i="1"/>
  <c r="H730" i="1" s="1"/>
  <c r="J724" i="1"/>
  <c r="D722" i="1"/>
  <c r="H722" i="1" s="1"/>
  <c r="D714" i="1"/>
  <c r="H714" i="1" s="1"/>
  <c r="D706" i="1"/>
  <c r="H706" i="1" s="1"/>
  <c r="D698" i="1"/>
  <c r="H698" i="1" s="1"/>
  <c r="J691" i="1"/>
  <c r="D689" i="1"/>
  <c r="H689" i="1" s="1"/>
  <c r="D681" i="1"/>
  <c r="H681" i="1" s="1"/>
  <c r="D674" i="1"/>
  <c r="H674" i="1" s="1"/>
  <c r="D667" i="1"/>
  <c r="H667" i="1" s="1"/>
  <c r="J662" i="1"/>
  <c r="D660" i="1"/>
  <c r="H660" i="1" s="1"/>
  <c r="H652" i="1"/>
  <c r="D652" i="1"/>
  <c r="H644" i="1"/>
  <c r="D644" i="1"/>
  <c r="H634" i="1"/>
  <c r="D634" i="1"/>
  <c r="H625" i="1"/>
  <c r="D625" i="1"/>
  <c r="H616" i="1"/>
  <c r="D616" i="1"/>
  <c r="H609" i="1"/>
  <c r="D609" i="1"/>
  <c r="H601" i="1"/>
  <c r="D601" i="1"/>
  <c r="H589" i="1"/>
  <c r="D589" i="1"/>
  <c r="H574" i="1"/>
  <c r="D574" i="1"/>
  <c r="H560" i="1"/>
  <c r="D560" i="1"/>
  <c r="H550" i="1"/>
  <c r="D550" i="1"/>
  <c r="H540" i="1"/>
  <c r="D540" i="1"/>
  <c r="H530" i="1"/>
  <c r="D530" i="1"/>
  <c r="H521" i="1"/>
  <c r="D521" i="1"/>
  <c r="H514" i="1"/>
  <c r="D514" i="1"/>
  <c r="H501" i="1"/>
  <c r="D501" i="1"/>
  <c r="H483" i="1"/>
  <c r="D483" i="1"/>
  <c r="H472" i="1"/>
  <c r="D472" i="1"/>
  <c r="H463" i="1"/>
  <c r="D463" i="1"/>
  <c r="H453" i="1"/>
  <c r="D453" i="1"/>
  <c r="H441" i="1"/>
  <c r="D441" i="1"/>
  <c r="H430" i="1"/>
  <c r="D430" i="1"/>
  <c r="H420" i="1"/>
  <c r="D420" i="1"/>
  <c r="H410" i="1"/>
  <c r="D410" i="1"/>
  <c r="H399" i="1"/>
  <c r="D399" i="1"/>
  <c r="H387" i="1"/>
  <c r="D387" i="1"/>
  <c r="H375" i="1"/>
  <c r="D375" i="1"/>
  <c r="H366" i="1"/>
  <c r="D366" i="1"/>
  <c r="D354" i="1"/>
  <c r="I355" i="1" s="1"/>
  <c r="D346" i="1"/>
  <c r="I347" i="1" s="1"/>
  <c r="D338" i="1"/>
  <c r="I339" i="1" s="1"/>
  <c r="D330" i="1"/>
  <c r="I331" i="1" s="1"/>
  <c r="D322" i="1"/>
  <c r="I323" i="1" s="1"/>
  <c r="D315" i="1"/>
  <c r="I316" i="1" s="1"/>
  <c r="D308" i="1"/>
  <c r="I309" i="1" s="1"/>
  <c r="D301" i="1"/>
  <c r="I302" i="1" s="1"/>
  <c r="D294" i="1"/>
  <c r="I295" i="1" s="1"/>
  <c r="D282" i="1"/>
  <c r="I283" i="1" s="1"/>
  <c r="D273" i="1"/>
  <c r="I274" i="1" s="1"/>
  <c r="D262" i="1"/>
  <c r="I263" i="1" s="1"/>
  <c r="D249" i="1"/>
  <c r="I250" i="1" s="1"/>
  <c r="D240" i="1"/>
  <c r="I241" i="1" s="1"/>
  <c r="D229" i="1"/>
  <c r="I230" i="1" s="1"/>
  <c r="D219" i="1"/>
  <c r="I220" i="1" s="1"/>
  <c r="D206" i="1"/>
  <c r="I207" i="1" s="1"/>
  <c r="D194" i="1"/>
  <c r="I195" i="1" s="1"/>
  <c r="D185" i="1"/>
  <c r="I186" i="1" s="1"/>
  <c r="D176" i="1"/>
  <c r="I177" i="1" s="1"/>
  <c r="D167" i="1"/>
  <c r="I168" i="1" s="1"/>
  <c r="D154" i="1"/>
  <c r="I155" i="1" s="1"/>
  <c r="D141" i="1"/>
  <c r="I142" i="1" s="1"/>
  <c r="D126" i="1"/>
  <c r="I127" i="1" s="1"/>
  <c r="D111" i="1"/>
  <c r="I112" i="1" s="1"/>
  <c r="D96" i="1"/>
  <c r="I97" i="1" s="1"/>
  <c r="D88" i="1"/>
  <c r="I89" i="1" s="1"/>
  <c r="D78" i="1"/>
  <c r="I79" i="1" s="1"/>
  <c r="D68" i="1"/>
  <c r="I69" i="1" s="1"/>
  <c r="D58" i="1"/>
  <c r="I59" i="1" s="1"/>
  <c r="D49" i="1"/>
  <c r="I50" i="1" s="1"/>
  <c r="D37" i="1"/>
  <c r="I38" i="1" s="1"/>
  <c r="D25" i="1"/>
  <c r="I26" i="1" s="1"/>
  <c r="D13" i="1"/>
  <c r="I14" i="1" s="1"/>
  <c r="J368" i="1" l="1"/>
  <c r="I367" i="1"/>
  <c r="J389" i="1"/>
  <c r="I388" i="1"/>
  <c r="J412" i="1"/>
  <c r="I411" i="1"/>
  <c r="J432" i="1"/>
  <c r="I431" i="1"/>
  <c r="J455" i="1"/>
  <c r="I454" i="1"/>
  <c r="J474" i="1"/>
  <c r="I473" i="1"/>
  <c r="J503" i="1"/>
  <c r="I502" i="1"/>
  <c r="J523" i="1"/>
  <c r="I522" i="1"/>
  <c r="J542" i="1"/>
  <c r="I541" i="1"/>
  <c r="J562" i="1"/>
  <c r="I561" i="1"/>
  <c r="J591" i="1"/>
  <c r="I590" i="1"/>
  <c r="J611" i="1"/>
  <c r="I610" i="1"/>
  <c r="J627" i="1"/>
  <c r="I626" i="1"/>
  <c r="J646" i="1"/>
  <c r="I645" i="1"/>
  <c r="J676" i="1"/>
  <c r="J741" i="1"/>
  <c r="H780" i="1"/>
  <c r="J782" i="1"/>
  <c r="H808" i="1"/>
  <c r="J810" i="1"/>
  <c r="H838" i="1"/>
  <c r="J840" i="1"/>
  <c r="H867" i="1"/>
  <c r="J869" i="1"/>
  <c r="H899" i="1"/>
  <c r="J901" i="1"/>
  <c r="H928" i="1"/>
  <c r="J930" i="1"/>
  <c r="J377" i="1"/>
  <c r="I376" i="1"/>
  <c r="J401" i="1"/>
  <c r="I400" i="1"/>
  <c r="J422" i="1"/>
  <c r="I421" i="1"/>
  <c r="J443" i="1"/>
  <c r="I442" i="1"/>
  <c r="J465" i="1"/>
  <c r="I464" i="1"/>
  <c r="J485" i="1"/>
  <c r="I484" i="1"/>
  <c r="J516" i="1"/>
  <c r="I515" i="1"/>
  <c r="J532" i="1"/>
  <c r="I531" i="1"/>
  <c r="J552" i="1"/>
  <c r="I551" i="1"/>
  <c r="J576" i="1"/>
  <c r="I575" i="1"/>
  <c r="J603" i="1"/>
  <c r="I602" i="1"/>
  <c r="J618" i="1"/>
  <c r="I617" i="1"/>
  <c r="J636" i="1"/>
  <c r="I635" i="1"/>
  <c r="I653" i="1"/>
  <c r="J654" i="1"/>
  <c r="J708" i="1"/>
  <c r="H795" i="1"/>
  <c r="J797" i="1"/>
  <c r="H823" i="1"/>
  <c r="H957" i="1" s="1"/>
  <c r="C22" i="2" s="1"/>
  <c r="J825" i="1"/>
  <c r="H851" i="1"/>
  <c r="J853" i="1"/>
  <c r="H885" i="1"/>
  <c r="J887" i="1"/>
  <c r="H913" i="1"/>
  <c r="J915" i="1"/>
  <c r="H944" i="1"/>
  <c r="J946" i="1"/>
  <c r="J669" i="1"/>
  <c r="J683" i="1"/>
  <c r="J700" i="1"/>
  <c r="J716" i="1"/>
  <c r="J732" i="1"/>
  <c r="J748" i="1"/>
  <c r="J771" i="1"/>
  <c r="J791" i="1"/>
  <c r="J803" i="1"/>
  <c r="J819" i="1"/>
  <c r="J832" i="1"/>
  <c r="J847" i="1"/>
  <c r="J859" i="1"/>
  <c r="J878" i="1"/>
  <c r="J894" i="1"/>
  <c r="J908" i="1"/>
  <c r="J922" i="1"/>
  <c r="J938" i="1"/>
  <c r="J954" i="1"/>
  <c r="I359" i="1"/>
  <c r="H13" i="1"/>
  <c r="H25" i="1"/>
  <c r="H37" i="1"/>
  <c r="H49" i="1"/>
  <c r="H58" i="1"/>
  <c r="H68" i="1"/>
  <c r="H78" i="1"/>
  <c r="H88" i="1"/>
  <c r="H96" i="1"/>
  <c r="H111" i="1"/>
  <c r="H126" i="1"/>
  <c r="H141" i="1"/>
  <c r="H154" i="1"/>
  <c r="H167" i="1"/>
  <c r="H176" i="1"/>
  <c r="H185" i="1"/>
  <c r="H194" i="1"/>
  <c r="H206" i="1"/>
  <c r="H219" i="1"/>
  <c r="H229" i="1"/>
  <c r="H240" i="1"/>
  <c r="H249" i="1"/>
  <c r="H262" i="1"/>
  <c r="H273" i="1"/>
  <c r="H282" i="1"/>
  <c r="H294" i="1"/>
  <c r="H301" i="1"/>
  <c r="H308" i="1"/>
  <c r="H315" i="1"/>
  <c r="H322" i="1"/>
  <c r="H330" i="1"/>
  <c r="H338" i="1"/>
  <c r="H346" i="1"/>
  <c r="H354" i="1"/>
  <c r="I661" i="1"/>
  <c r="I957" i="1" s="1"/>
  <c r="I668" i="1"/>
  <c r="I675" i="1"/>
  <c r="I682" i="1"/>
  <c r="I690" i="1"/>
  <c r="I699" i="1"/>
  <c r="I707" i="1"/>
  <c r="I715" i="1"/>
  <c r="I723" i="1"/>
  <c r="I731" i="1"/>
  <c r="I740" i="1"/>
  <c r="I747" i="1"/>
  <c r="I758" i="1"/>
  <c r="I770" i="1"/>
  <c r="I781" i="1"/>
  <c r="I790" i="1"/>
  <c r="I796" i="1"/>
  <c r="I802" i="1"/>
  <c r="I809" i="1"/>
  <c r="I818" i="1"/>
  <c r="I824" i="1"/>
  <c r="I831" i="1"/>
  <c r="I839" i="1"/>
  <c r="I846" i="1"/>
  <c r="I852" i="1"/>
  <c r="I858" i="1"/>
  <c r="I868" i="1"/>
  <c r="I877" i="1"/>
  <c r="I886" i="1"/>
  <c r="I893" i="1"/>
  <c r="I900" i="1"/>
  <c r="I907" i="1"/>
  <c r="I914" i="1"/>
  <c r="I921" i="1"/>
  <c r="I929" i="1"/>
  <c r="I937" i="1"/>
  <c r="I945" i="1"/>
  <c r="I953" i="1"/>
  <c r="J968" i="1"/>
  <c r="J976" i="1"/>
  <c r="J983" i="1"/>
  <c r="I967" i="1"/>
  <c r="I986" i="1" s="1"/>
  <c r="I975" i="1"/>
  <c r="I982" i="1"/>
  <c r="J15" i="1"/>
  <c r="J27" i="1"/>
  <c r="J39" i="1"/>
  <c r="J51" i="1"/>
  <c r="J60" i="1"/>
  <c r="J70" i="1"/>
  <c r="J80" i="1"/>
  <c r="J90" i="1"/>
  <c r="J98" i="1"/>
  <c r="J113" i="1"/>
  <c r="J128" i="1"/>
  <c r="J143" i="1"/>
  <c r="J156" i="1"/>
  <c r="J169" i="1"/>
  <c r="J178" i="1"/>
  <c r="J187" i="1"/>
  <c r="J196" i="1"/>
  <c r="J208" i="1"/>
  <c r="J221" i="1"/>
  <c r="J231" i="1"/>
  <c r="J242" i="1"/>
  <c r="J251" i="1"/>
  <c r="J264" i="1"/>
  <c r="J275" i="1"/>
  <c r="J284" i="1"/>
  <c r="J296" i="1"/>
  <c r="J303" i="1"/>
  <c r="J310" i="1"/>
  <c r="J317" i="1"/>
  <c r="J324" i="1"/>
  <c r="J332" i="1"/>
  <c r="J340" i="1"/>
  <c r="J348" i="1"/>
  <c r="J356" i="1"/>
  <c r="J359" i="1" l="1"/>
  <c r="D21" i="2" s="1"/>
  <c r="J957" i="1"/>
  <c r="D22" i="2" s="1"/>
  <c r="I987" i="1"/>
  <c r="J986" i="1"/>
  <c r="D23" i="2" s="1"/>
  <c r="H359" i="1"/>
  <c r="D27" i="2" l="1"/>
  <c r="J987" i="1"/>
  <c r="C21" i="2"/>
  <c r="C27" i="2" s="1"/>
  <c r="C29" i="2" s="1"/>
  <c r="C31" i="2" s="1"/>
  <c r="C34" i="2" s="1"/>
  <c r="H987" i="1"/>
</calcChain>
</file>

<file path=xl/sharedStrings.xml><?xml version="1.0" encoding="utf-8"?>
<sst xmlns="http://schemas.openxmlformats.org/spreadsheetml/2006/main" count="1102" uniqueCount="531">
  <si>
    <t>Fejezet szöveg / Tételsorszám</t>
  </si>
  <si>
    <t>Tételszámok</t>
  </si>
  <si>
    <t>Tételszövegek</t>
  </si>
  <si>
    <t>Mennyiség</t>
  </si>
  <si>
    <t>Mértékegység</t>
  </si>
  <si>
    <t>Egységárak</t>
  </si>
  <si>
    <t>Anyagár</t>
  </si>
  <si>
    <t>Munkadíj</t>
  </si>
  <si>
    <t>Gépköltség</t>
  </si>
  <si>
    <t>Fűtés - hűtés szerelés</t>
  </si>
  <si>
    <t>Vékonyfalú installációs vörösrézcső</t>
  </si>
  <si>
    <t>hideg-melegvíz nyomóvezetéki, központi fűtési célokra,</t>
  </si>
  <si>
    <t>kapilláris forrasztásos kötésekkel, szakaszos nyomáspróbával,</t>
  </si>
  <si>
    <t>szabadon szerelve,</t>
  </si>
  <si>
    <t>csőidomokkal és csőbilincsekkel együtt,</t>
  </si>
  <si>
    <t>SUPERSAN típusú,</t>
  </si>
  <si>
    <t>félkemény kivitelben</t>
  </si>
  <si>
    <t>átm. 22x1,0 mm (5 m-es szálban)</t>
  </si>
  <si>
    <t>81-611-003-022-21-31102</t>
  </si>
  <si>
    <t>m</t>
  </si>
  <si>
    <t>A.:</t>
  </si>
  <si>
    <t>D.:</t>
  </si>
  <si>
    <t>G.:</t>
  </si>
  <si>
    <t>kemény kivitelben</t>
  </si>
  <si>
    <t>átm. 42x1,5 mm (5 m-es szálban)</t>
  </si>
  <si>
    <t>81-611-006-043-21-31103</t>
  </si>
  <si>
    <t>Alumíniumbetétes ötrétegű, oxigéndiffúziómentes műanyag csővezeték,</t>
  </si>
  <si>
    <t>hideg-, melegvíz nyomóvezetéki, valamint központifűtési célokra,</t>
  </si>
  <si>
    <t>célszerszámmal szerelhető, préskötéses oldhatatlan kötéssel,</t>
  </si>
  <si>
    <t>szakaszos nyomáspróbával,</t>
  </si>
  <si>
    <t>szabadon szerelve, csőidomokkal és tartóbilincsekkel,</t>
  </si>
  <si>
    <t>WAVIN Future K1 típusú,</t>
  </si>
  <si>
    <t>szálban szállítva, (ár kérésre a 0 Ft anyagköltségű tételeknél)</t>
  </si>
  <si>
    <t>átm. 40 x 4,00 mm FFCS40</t>
  </si>
  <si>
    <t>81-514-006-040-21-31025</t>
  </si>
  <si>
    <t>átm. 50 x 4,50 mm FFCS50</t>
  </si>
  <si>
    <t>81-514-007-050-21-31025</t>
  </si>
  <si>
    <t>Épületgépészeti és ipari csővezeték szigetelése szintetikus gumi,</t>
  </si>
  <si>
    <t>szintetikus kaucsuk, polietilén vagy poliuretán anyagú csőhéjjal,</t>
  </si>
  <si>
    <t>illesztések, hézagok, csővégek lezárásával,</t>
  </si>
  <si>
    <t>KAIFLEX PUR-040-PVC típusú, csőhéj, anyaga: PVC fóliára kasírozott poliuretán hab, szabadon szerelt melegvíz és fűtési csővezetékre</t>
  </si>
  <si>
    <t>25x42 mm-es</t>
  </si>
  <si>
    <t>48-830-012-042-71-87611</t>
  </si>
  <si>
    <t>teljes felületen ragasztva,</t>
  </si>
  <si>
    <t>KAIFLEX ST típusú, csőhéj tekercselt, anyaga: szintetikus kaucsuk, szaniter, légtechnikai, klima és hűtési csővezetékre,</t>
  </si>
  <si>
    <t>13 mm vastag</t>
  </si>
  <si>
    <t>22 mm átm. csővezetékre</t>
  </si>
  <si>
    <t>48-830-021-022-71-87073</t>
  </si>
  <si>
    <t>KAIFLEX ST típusú, csőhéj, anyaga: szintetikus kaucsuk, szaniter, légtechnikai, klima és hűtési csővezetékre,</t>
  </si>
  <si>
    <t>25 mm vastag</t>
  </si>
  <si>
    <t>42 mm átm. csővezetékre</t>
  </si>
  <si>
    <t>48-830-022-042-71-87050</t>
  </si>
  <si>
    <t>54 mm átm. csővezetékre</t>
  </si>
  <si>
    <t>48-830-022-054-71-87050</t>
  </si>
  <si>
    <t xml:space="preserve">Hajlékony műanyag gégecső szerelése dilatációkon átvezetett padlófűtőcső </t>
  </si>
  <si>
    <t xml:space="preserve">részére. </t>
  </si>
  <si>
    <t>Anyaga: kemény GVPVC</t>
  </si>
  <si>
    <t>30,0 mm átm.</t>
  </si>
  <si>
    <t>M-71-136-003-005-01-21104</t>
  </si>
  <si>
    <t>Ponthegesztett acélhálóval szerelt, műanyagcsöves</t>
  </si>
  <si>
    <t>padlófütési rendszer, hálóösszekötő elemekkel, csőrögzítő</t>
  </si>
  <si>
    <t>bilincsekkel, alufólia kasírozású, hő-, és hangszigetelő lapokkal,</t>
  </si>
  <si>
    <t>takarófóliával, szegélyszigetelő szalaggal, esztrichadalékkal,</t>
  </si>
  <si>
    <t>felszerelve, de a betonozási munkák nélkül.</t>
  </si>
  <si>
    <t>Csővezeték anyaga: polietilén</t>
  </si>
  <si>
    <t>Szigetelés: üveggyapot hőszigetelés kasírozott alufóliával</t>
  </si>
  <si>
    <t>THERWOLIN AM2 típusú,</t>
  </si>
  <si>
    <t>WAVIN jelű, 20 x 2,25 mm padlófűtőcsővel,</t>
  </si>
  <si>
    <t>10,0 cm-es padlófűtőcső távolsággal</t>
  </si>
  <si>
    <t>TL-TK 4 cm vtg. szigeteléssel</t>
  </si>
  <si>
    <t>M-81-518-103-022-44-48011</t>
  </si>
  <si>
    <t>m2</t>
  </si>
  <si>
    <t>15,0 cm-es padlófűtőcső távolsággal</t>
  </si>
  <si>
    <t>M-81-518-104-022-44-48011</t>
  </si>
  <si>
    <t>20,0 cm-es padlófűtőcső távolsággal</t>
  </si>
  <si>
    <t>M-81-518-105-022-44-48011</t>
  </si>
  <si>
    <t>Vörösrézcső vezeték hűtés és klímatechnikai célra,</t>
  </si>
  <si>
    <t>forrasztásos csőkötésekkel, szakaszos nyomáspróbával,</t>
  </si>
  <si>
    <t>szabadon, horonyba vagy padlócsatornába szerelve,</t>
  </si>
  <si>
    <t>(a szerelőkőműves munkák külön tételben történő elszámolásával),</t>
  </si>
  <si>
    <t>a külön tételben kiírt csőidomok és tartók ára nélkül,</t>
  </si>
  <si>
    <t xml:space="preserve">FRIGOTEC típusú, tisztított kivitelben, lezárt csővégekkel, EN 12735-1 szerint, </t>
  </si>
  <si>
    <t>CU-DHP anyagminőségű,</t>
  </si>
  <si>
    <t>lágy kivitelben, 9 mm-es szigeteléssel</t>
  </si>
  <si>
    <t>átm. 10,0 x 1,0 mm</t>
  </si>
  <si>
    <t>83-669-101-010-21-11024</t>
  </si>
  <si>
    <t>átm. 15,0 x 1,0 mm</t>
  </si>
  <si>
    <t>83-669-101-012-21-11024</t>
  </si>
  <si>
    <t>Fűtési osztó-gyűjtő egység szekrénybe helyezve,</t>
  </si>
  <si>
    <t>de a szekrény ára nélkül,</t>
  </si>
  <si>
    <t>szelepelt kivitelben, átfolyásmérővel</t>
  </si>
  <si>
    <t>8 körös FPPA08</t>
  </si>
  <si>
    <t>82-661-308-008-21-31814</t>
  </si>
  <si>
    <t>db</t>
  </si>
  <si>
    <t>Golyóscsap, teljes átömlésű,</t>
  </si>
  <si>
    <t>sárgarézből, nikkelezett kivitelben, felszerelve,</t>
  </si>
  <si>
    <t>EFFEBI-Aster típusú, PN 40, 100°C-ig,</t>
  </si>
  <si>
    <t>0821 fogantyúval, egyenes kivitelben, belső-belső menetes</t>
  </si>
  <si>
    <t>1"</t>
  </si>
  <si>
    <t>82-121-204-004-34-37114</t>
  </si>
  <si>
    <t>0801 kézikarral, egyenes kivitelben, belső-belső menetes</t>
  </si>
  <si>
    <t>1 1/4"</t>
  </si>
  <si>
    <t>82-121-205-005-34-37112</t>
  </si>
  <si>
    <t>Iszapleválasztó</t>
  </si>
  <si>
    <t>Pall gyűrűs működéssel, leeresztőcsappal,</t>
  </si>
  <si>
    <t>fűtő- és hűtőrendszerekhez, max. 120°C-ig</t>
  </si>
  <si>
    <t>és 10 bar nyomásig,</t>
  </si>
  <si>
    <t>felszerelve és rendszerbe bekötve,</t>
  </si>
  <si>
    <t>FLAMCO Clean típusú, (ár kérésre a 0 Ft anyagköltségű tételeknél)</t>
  </si>
  <si>
    <t>menetes kivitelben</t>
  </si>
  <si>
    <t>1 1/4" FL 28042</t>
  </si>
  <si>
    <t>82-121-225-005-78-11301</t>
  </si>
  <si>
    <t>Változó nyomású zárt tágulási tartály</t>
  </si>
  <si>
    <t>fűtési és hűtési rendszerek számára,</t>
  </si>
  <si>
    <t>nem cserélhető membránnal,</t>
  </si>
  <si>
    <t>maximális hőmérséklet a membránon 70°C,</t>
  </si>
  <si>
    <t>1,5 bar légoldali előfeszítéssel,</t>
  </si>
  <si>
    <t>piros színben, gyári tartozékkal,</t>
  </si>
  <si>
    <t>felszerelve,</t>
  </si>
  <si>
    <t>REFLEX "N" típusú, 3 bar/120°C</t>
  </si>
  <si>
    <t>N 35 j. 35 literes RX 7208400</t>
  </si>
  <si>
    <t>82-461-102-035-77-11101</t>
  </si>
  <si>
    <t>Gyorscsatlakozó szelep</t>
  </si>
  <si>
    <t>avatatlan elzárás elleni biztosítással,</t>
  </si>
  <si>
    <t>ürítő csonkkal, 10 bar/120°C,</t>
  </si>
  <si>
    <t>REFLEX "SU" típusú,</t>
  </si>
  <si>
    <t>SU 3/4" x 3/4" RX 7613000</t>
  </si>
  <si>
    <t>82-121-203-003-77-11121</t>
  </si>
  <si>
    <t>Üzemviteli manométer,</t>
  </si>
  <si>
    <t>fekete festett acél házzal, műszerüveg</t>
  </si>
  <si>
    <t>ablakkal, réz ötvözet mérőművel,</t>
  </si>
  <si>
    <t>LOMBIK gyártmányú,</t>
  </si>
  <si>
    <t>átm. 63 x 1/4" alsó-hátsó csatlakozással</t>
  </si>
  <si>
    <t>0- 4,0 bar mérési tartományban</t>
  </si>
  <si>
    <t>82-552-111-004-83-12111</t>
  </si>
  <si>
    <t>Légtelenítő szelep sárgarézből,</t>
  </si>
  <si>
    <t>Flexvent típusú,</t>
  </si>
  <si>
    <t>elzárható kivitelben</t>
  </si>
  <si>
    <t>1/2" 27740</t>
  </si>
  <si>
    <t>82-121-102-002-42-35121</t>
  </si>
  <si>
    <t>Nedvestengelyű, elektronikusan szabályzott,</t>
  </si>
  <si>
    <t>fűtési keringtető szivattyú, menetes kivitelben,</t>
  </si>
  <si>
    <t>hollandis kötéskészlettel szerelve,</t>
  </si>
  <si>
    <t>(de a külön tételben kiírt csavarzat anyagára nélkül),</t>
  </si>
  <si>
    <t>elektromotorral összeépítve, fűtési csővezetékbe</t>
  </si>
  <si>
    <t>beépítve,</t>
  </si>
  <si>
    <t>GRUNDFOS MAGNA3 típusú, PN 10, szürkeöntvény házzal,</t>
  </si>
  <si>
    <t>1x230 V tápfeszültségre</t>
  </si>
  <si>
    <t>MAGNA3 25- 60 1"</t>
  </si>
  <si>
    <t>82-712-104-014-01-11113</t>
  </si>
  <si>
    <t>Hőszivattyú</t>
  </si>
  <si>
    <t>PANASONIC gyártmányú</t>
  </si>
  <si>
    <t>kültéri - beltéri egység</t>
  </si>
  <si>
    <t>kondenzvíz tálcával, csepptálca fűtéssel,</t>
  </si>
  <si>
    <t xml:space="preserve">kültéri konzollal, </t>
  </si>
  <si>
    <t>felszerelve</t>
  </si>
  <si>
    <t>WH-SXC09H3E5 / WH-UX09HE5 7,0/9,0 kW</t>
  </si>
  <si>
    <t>83-681-112-031-73-81112</t>
  </si>
  <si>
    <t>Központi vezetékes LCD szobatermosztát,</t>
  </si>
  <si>
    <t>heti időzítővel</t>
  </si>
  <si>
    <t>PANASONIC gyártmányú,</t>
  </si>
  <si>
    <t>PAW-ARW-RTWIRED típ.</t>
  </si>
  <si>
    <t>82-382-101-001-26-11131</t>
  </si>
  <si>
    <t>Puffertároló</t>
  </si>
  <si>
    <t>karimás nyílással ellenőrzésre és tisztításra,</t>
  </si>
  <si>
    <t>belső felület kezeletlen, külső felület alapmázolt,</t>
  </si>
  <si>
    <t>3 bar/95°C,</t>
  </si>
  <si>
    <t>HuRay Q7 típusú,</t>
  </si>
  <si>
    <t>Q7-100-RG 100 literes</t>
  </si>
  <si>
    <t>82-461-106-030-77-12101</t>
  </si>
  <si>
    <t>Fűtés-hűtés szerelési munkák próbái,</t>
  </si>
  <si>
    <t>fűtési-hűtési vezetékrendszer nyomáspróbája</t>
  </si>
  <si>
    <t>82-999-211-001-00-00000</t>
  </si>
  <si>
    <t>óra</t>
  </si>
  <si>
    <t>Fűtés-hűtésszerelési munkák próbái,</t>
  </si>
  <si>
    <t>hatósági nyomáspróba</t>
  </si>
  <si>
    <t>82-999-211-002-00-00000</t>
  </si>
  <si>
    <t>Fűté-hűtéssszerelési munkák próbái,</t>
  </si>
  <si>
    <t>próbafűtés-hűtés, beszabályozása</t>
  </si>
  <si>
    <t>- 23,260 W telj. -ig</t>
  </si>
  <si>
    <t>82-999-221-001-00-00000</t>
  </si>
  <si>
    <t>hőközpont beüzemelése</t>
  </si>
  <si>
    <t>82-999-231-001-00-00000</t>
  </si>
  <si>
    <t>Fűtés-hűtésszerelési munkák átadás-átvételi eljárásával</t>
  </si>
  <si>
    <t>kapcsolatos költségek,</t>
  </si>
  <si>
    <t>átadási dokumentáció készítés</t>
  </si>
  <si>
    <t>82-999-241-001-00-00000</t>
  </si>
  <si>
    <t>átadási eljárás lefolytatása</t>
  </si>
  <si>
    <t>82-999-241-002-00-00000</t>
  </si>
  <si>
    <t>kezelési utasítás készítése</t>
  </si>
  <si>
    <t>82-999-241-003-00-00000</t>
  </si>
  <si>
    <t>kezelésre vonatkozó kioktatás</t>
  </si>
  <si>
    <t>82-999-241-004-00-00000</t>
  </si>
  <si>
    <t>Víz-szennyvíz szerelés</t>
  </si>
  <si>
    <t>Műanyag nyomócső földárokba szerelve,</t>
  </si>
  <si>
    <t>földmunka költsége nélkül, hegesztett kötésekkel,</t>
  </si>
  <si>
    <t>PIPELIFE gyártmányú, PE víznyomócső, PE 80 anyagú, MSz EN 12201</t>
  </si>
  <si>
    <t>SDR 11, PN 12,5 bar</t>
  </si>
  <si>
    <t>25 x 2,3 mm 80VSDR11025EN300K</t>
  </si>
  <si>
    <t>54-331-004-030-02-31621</t>
  </si>
  <si>
    <t>Műanyag nyomócső idomai földárokba szerelve,</t>
  </si>
  <si>
    <t>földmunka költsége nélkül, gyorskötő csatlakozással,</t>
  </si>
  <si>
    <t>PIPELIFE gyártmányú, PE külsőmenetes gyorskötő, MSz 7908, ISO 4427</t>
  </si>
  <si>
    <t>PN 10 bar</t>
  </si>
  <si>
    <t>átm. 25x 3/4" PEMGA25X3/4"U</t>
  </si>
  <si>
    <t>54-338-004-033-02-32336</t>
  </si>
  <si>
    <t>tekercsben szállítva</t>
  </si>
  <si>
    <t>átm. 20 x 2,25 mm FFC20</t>
  </si>
  <si>
    <t>81-514-003-020-21-31015</t>
  </si>
  <si>
    <t>átm. 25 x 2,50 mm FFC25</t>
  </si>
  <si>
    <t>81-514-004-025-21-31015</t>
  </si>
  <si>
    <t xml:space="preserve">KAIFLEX ST típusú, csőhéj, anyaga: szintetikus kaucsuk, szaniter, légtechnikai, </t>
  </si>
  <si>
    <t>klima és hűtési csővezetékre,</t>
  </si>
  <si>
    <t>9 mm vastag</t>
  </si>
  <si>
    <t>48-830-021-022-71-87020</t>
  </si>
  <si>
    <t>28 mm átm. csővezetékre</t>
  </si>
  <si>
    <t>48-830-021-028-71-87020</t>
  </si>
  <si>
    <t>48-830-021-022-71-87030</t>
  </si>
  <si>
    <t>Tokos lefolyóvezeték műanyagból,</t>
  </si>
  <si>
    <t>gumigyűrűs kötésekkel, szakaszos tömörségi próbával.</t>
  </si>
  <si>
    <t>Anyaga: PVC, MSZ 8000-4: 1981</t>
  </si>
  <si>
    <t>Nyomásfokozat: P1,</t>
  </si>
  <si>
    <t>PIPELIFE típusú,</t>
  </si>
  <si>
    <t>szabadon, horonyba vagy padlócsatornába szerelve, tartószerkezetekkel, műanyag csőidomokkal</t>
  </si>
  <si>
    <t>átm. 40 x 1,8 mm KAEM040/1M</t>
  </si>
  <si>
    <t>81-231-105-040-01-91011</t>
  </si>
  <si>
    <t xml:space="preserve">szabadon, horonyba vagy padlócsatornába szerelve, tartószerkezetekkel, műanyag </t>
  </si>
  <si>
    <t>csőidomokkal</t>
  </si>
  <si>
    <t>átm. 50 x 1,8 mm KAEM050/1M</t>
  </si>
  <si>
    <t>81-231-106-050-01-91011</t>
  </si>
  <si>
    <t>gumigyűrűs kötésekkel, szakaszos tömörségi próbával,</t>
  </si>
  <si>
    <t>szabadon szerelve, csőidomokkal és csőtartókkal együtt.</t>
  </si>
  <si>
    <t>Anyaga: PVC-KG</t>
  </si>
  <si>
    <t>átm. 110 x 3,2 mm KGEM110/1M-S</t>
  </si>
  <si>
    <t>81-241-110-110-01-92011</t>
  </si>
  <si>
    <t>Csepegtető tölcsér DN 32 víz- és golyós bűzzárral,</t>
  </si>
  <si>
    <t>műanyagból (PP),</t>
  </si>
  <si>
    <t>HL21 jelű,</t>
  </si>
  <si>
    <t>PP DN32 HL21</t>
  </si>
  <si>
    <t>82-281-136-032-41-00306</t>
  </si>
  <si>
    <t>Padlólefolyó műanyagból (PE),</t>
  </si>
  <si>
    <t>vízszintes elhúzással, szigetelő karimával, vízbűzzárral,</t>
  </si>
  <si>
    <t>123x123 mm-es műanyag rácstartóval,</t>
  </si>
  <si>
    <t>115x115 mm-es nemesacél ráccsal,</t>
  </si>
  <si>
    <t>HL510N jelű, ÖNORM B 2511 szerint</t>
  </si>
  <si>
    <t>PE DN40/50 HL510N</t>
  </si>
  <si>
    <t>82-282-331-040-41-00617</t>
  </si>
  <si>
    <t>Elektromos forróvíztároló készülék,</t>
  </si>
  <si>
    <t>a tárolótartály acéllemezből készül, a korrózió elleni védelmet</t>
  </si>
  <si>
    <t>fiziológiailag semleges, speciális tűzzománc és beépített</t>
  </si>
  <si>
    <t>magnézium aktívanód biztosítja. A tároló hőszigetelése</t>
  </si>
  <si>
    <t>37,5 mm vastag freonmentes poliuretán hab, amely biztosítja</t>
  </si>
  <si>
    <t>a melegvíz hosszú idejű hőntartását. A tárolt melegvíz mind</t>
  </si>
  <si>
    <t>tisztálkodási, mind étkezési célra alkalmas. A készülék külső</t>
  </si>
  <si>
    <t>burkolata magas fényű, fehér porlakk bevonattal ellátott acéllemez.</t>
  </si>
  <si>
    <t>A készülék egyidejűleg több vízvételi hely ellátására is alkalmas,</t>
  </si>
  <si>
    <t>felszerelve és bekötve,</t>
  </si>
  <si>
    <t>(de az elektromos bekötés nélkül),</t>
  </si>
  <si>
    <t>ARISTON VELIS EVO gyártmányú, zárt rendszerű,</t>
  </si>
  <si>
    <t>fali, függőleges kivitelű, tartóval</t>
  </si>
  <si>
    <t>VELIS EVO 100 jelű, 50 literes</t>
  </si>
  <si>
    <t>82-321-222-050-23-20211</t>
  </si>
  <si>
    <t>Háztartási mosogató rozsdamentes acéllemezből,</t>
  </si>
  <si>
    <t>gumiperemmel, lánctartóval, gyöngylánccal, műanyag dugóval,</t>
  </si>
  <si>
    <t>leeresztőszeleppel, bűzelzáróval,</t>
  </si>
  <si>
    <t>1 db MOFÉM fali mosogatócsapteleppel,</t>
  </si>
  <si>
    <t>2 db falikoronggal,</t>
  </si>
  <si>
    <t>bútorba szerelve,</t>
  </si>
  <si>
    <t>kétmedencés,</t>
  </si>
  <si>
    <t>MOFÉM JUNIOR ECO 152-0023-00 sz. egykaros csapteleppel</t>
  </si>
  <si>
    <t>szögletes kivitel</t>
  </si>
  <si>
    <t>82-201-922-111-01-10134</t>
  </si>
  <si>
    <t>Falikút acéllemezből, kívül-belül fehérre tűzzománcozva,</t>
  </si>
  <si>
    <t>egy vagy két csaplyukkal, felszerelve,</t>
  </si>
  <si>
    <t>rövid hátfal</t>
  </si>
  <si>
    <t>82-202-111-001-01-10511</t>
  </si>
  <si>
    <t>Kifolyószelep,</t>
  </si>
  <si>
    <t>sárgarézből, krómozott kivitelben,</t>
  </si>
  <si>
    <t>tömlővéggel, felszerelve,</t>
  </si>
  <si>
    <t>MOFÉM típusú,</t>
  </si>
  <si>
    <t>1/2" 162-0001-00</t>
  </si>
  <si>
    <t>82-252-202-001-24-12631</t>
  </si>
  <si>
    <t>Csempeszelep,</t>
  </si>
  <si>
    <t>sárgarézből, krómozott takarótárcsával,</t>
  </si>
  <si>
    <t>kék szín jelöléssel</t>
  </si>
  <si>
    <t>1/2" 164-0014-00</t>
  </si>
  <si>
    <t>82-252-232-001-24-12951</t>
  </si>
  <si>
    <t>piros szín jelöléssel</t>
  </si>
  <si>
    <t>1/2" 164-0015-00</t>
  </si>
  <si>
    <t>82-252-232-001-24-12961</t>
  </si>
  <si>
    <t>Csőszifon mosdóhoz,</t>
  </si>
  <si>
    <t>nagy mérettartományban állíthatóan,</t>
  </si>
  <si>
    <t>leeresztőszelep nélkül 165-0027-05</t>
  </si>
  <si>
    <t>82-281-117-001-24-13201</t>
  </si>
  <si>
    <t>Szaniter kerámia mosdó, hideg-melegvízre,</t>
  </si>
  <si>
    <t>műanyag faliékekkel, csavarokkal,</t>
  </si>
  <si>
    <t>1 db MOFÉM leeresztőszelep nélküli csapteleppel</t>
  </si>
  <si>
    <t>2 db MOFÉM sarokszeleppel, nyomó összekötőcsővel,</t>
  </si>
  <si>
    <t>1 db MOFÉM leeresztőszelepes bűzelzáróval,</t>
  </si>
  <si>
    <t>V&amp;B ALFÖLDI-Bázis típusú,</t>
  </si>
  <si>
    <t>bűzelzáró takaróelem és mosdóláb nélkül, MOFÉM JUNIOR ECO 150-0021-00 sz. egykaros mosdócsapteleppel</t>
  </si>
  <si>
    <t>60x44 cm fehér 419671</t>
  </si>
  <si>
    <t>82-211-911-114-01-11104</t>
  </si>
  <si>
    <t>Szaniter kerámia WC csésze, padlóra szerelhető kivitelben</t>
  </si>
  <si>
    <t>a szükséges szerelési tartozékokkal, továbbá</t>
  </si>
  <si>
    <t>1 db műanyag öblítőtartállyal,</t>
  </si>
  <si>
    <t>1 db falikoronggal,</t>
  </si>
  <si>
    <t>1 db MOFÉM sarokszeleppel,</t>
  </si>
  <si>
    <t>1 db FIL-NOX flexibilis vízbekötőcsővel,</t>
  </si>
  <si>
    <t>1 db WC ülőkével,</t>
  </si>
  <si>
    <t>V&amp;B ALFÖLDI-Bázis típusú, SANIT 930 sz. műanyag öblítőtartállyal,</t>
  </si>
  <si>
    <t>mélyöblítésű kivitelben</t>
  </si>
  <si>
    <t>hátsó kifolyású, fehér 4031 00 01 sz.</t>
  </si>
  <si>
    <t>82-213-911-121-01-11311</t>
  </si>
  <si>
    <t>Szaniter kerámia vizelde berendezés,</t>
  </si>
  <si>
    <t>felerősítő dübelkészlettel, gumitömítésekkel,</t>
  </si>
  <si>
    <t>1 db vizelde öblítőszeleppel,</t>
  </si>
  <si>
    <t>1 db MOFÉM vízelde bűzelzáróval,</t>
  </si>
  <si>
    <t>V&amp;B ALFÖLDI-Bázis típusú, SCHELL 2462 sz. öblítőszeleppel</t>
  </si>
  <si>
    <t>30 cm, fehér 4331 00 01 sz.</t>
  </si>
  <si>
    <t>82-214-911-111-01-11401</t>
  </si>
  <si>
    <t>Porcelán mosdó mozgáskorlátozottak részére,</t>
  </si>
  <si>
    <t>rögzítőelemmel, de csaptelep, leeresztő bűzelzáró nélkül,</t>
  </si>
  <si>
    <t>TH 400-I típ. könyökpihentetővel</t>
  </si>
  <si>
    <t>82-241-111-201-55-51201</t>
  </si>
  <si>
    <t>Dönthető falitükör mozgáskorlátozottak részére,</t>
  </si>
  <si>
    <t>350-1 típ.</t>
  </si>
  <si>
    <t>82-219-202-001-55-59201</t>
  </si>
  <si>
    <t>Mosdócsaptelep mozgáskorlátozottak részére,</t>
  </si>
  <si>
    <t>hosszú (orvosi karral), hosszú lengő kifolyóval,</t>
  </si>
  <si>
    <t>álló kivitelben</t>
  </si>
  <si>
    <t>LK5125CRI típ.</t>
  </si>
  <si>
    <t>82-251-111-001-55-11115</t>
  </si>
  <si>
    <t>Sarokszelep,</t>
  </si>
  <si>
    <t>1/2" x 1/2" 163-0002-00</t>
  </si>
  <si>
    <t>82-252-212-001-24-12701</t>
  </si>
  <si>
    <t>Búraszifon mosdóhoz,</t>
  </si>
  <si>
    <t>vízátbocsátás: 18 liter/min.,</t>
  </si>
  <si>
    <t>leeresztőszeleppel 165-0027-00</t>
  </si>
  <si>
    <t>82-281-115-002-24-13211</t>
  </si>
  <si>
    <t>Porcelán WC csésze mozgáskorlátozottak részére,</t>
  </si>
  <si>
    <t>padlón álló kivitelben, felszerelve,</t>
  </si>
  <si>
    <t>vízöblítés nélkül</t>
  </si>
  <si>
    <t>TH 420-A típ. ülőkével és tetővel</t>
  </si>
  <si>
    <t>82-213-112-211-55-53211</t>
  </si>
  <si>
    <t>WC öblítőtartály műanyagból, mozgáskorlátozottak részére,</t>
  </si>
  <si>
    <t>vízbekötéssel, felszerelve,</t>
  </si>
  <si>
    <t>falon kívül szerelve</t>
  </si>
  <si>
    <t>V842901 típ.</t>
  </si>
  <si>
    <t>82-215-231-011-55-55111</t>
  </si>
  <si>
    <t>Tartozékelemek WC tartályhoz,</t>
  </si>
  <si>
    <t>(szerelési díj tartályszerelésnél térül)</t>
  </si>
  <si>
    <t>V815301 típ. öblítőcső</t>
  </si>
  <si>
    <t>82-215-000-001-55-55191</t>
  </si>
  <si>
    <t>V802401 típ. nyomógomb</t>
  </si>
  <si>
    <t>82-215-000-011-55-55191</t>
  </si>
  <si>
    <t>V816001 típ. illesztőgumi</t>
  </si>
  <si>
    <t>82-215-000-012-55-55191</t>
  </si>
  <si>
    <t>Vízszintes kapaszkodó mozgáskorlátozottak részére,</t>
  </si>
  <si>
    <t>szinterezett acélból,</t>
  </si>
  <si>
    <t>THM- 45 típ. 450 mm-es</t>
  </si>
  <si>
    <t>82-241-202-203-55-59921</t>
  </si>
  <si>
    <t>Függőleges kapaszkodó mozgáskorlátozottak részére,</t>
  </si>
  <si>
    <t>fali rögzitésű,</t>
  </si>
  <si>
    <t>szinterezett acélból</t>
  </si>
  <si>
    <t>TH 300L típ. 160 cm-es</t>
  </si>
  <si>
    <t>82-241-202-116-55-59922</t>
  </si>
  <si>
    <t>Felhajtható kapaszkodó mozgáskorlátozottak</t>
  </si>
  <si>
    <t>részére, felszerelve,</t>
  </si>
  <si>
    <t>színterezett acélból, fehér színű</t>
  </si>
  <si>
    <t>TH 840L típ. 840 mm-es, papírtartóval</t>
  </si>
  <si>
    <t>82-241-202-103-55-59931</t>
  </si>
  <si>
    <t>Kozmetikai talpas falitükör,</t>
  </si>
  <si>
    <t>műanyag faliékekkel, csavarokkal, felszerelve,</t>
  </si>
  <si>
    <t>MERKAPT Granada típusú,</t>
  </si>
  <si>
    <t>GMI 431440 szögletes talppal, krómozott</t>
  </si>
  <si>
    <t>82-219-201-011-22-19107</t>
  </si>
  <si>
    <t>Piperepolc,</t>
  </si>
  <si>
    <t>MERKAPT Granada Arcana típusú,</t>
  </si>
  <si>
    <t>GAR 549390 60 cm-es</t>
  </si>
  <si>
    <t>82-219-201-060-22-19201</t>
  </si>
  <si>
    <t>Szappantartó,</t>
  </si>
  <si>
    <t>GAR 549280</t>
  </si>
  <si>
    <t>82-219-201-011-22-19221</t>
  </si>
  <si>
    <t>Törülközőtartó,</t>
  </si>
  <si>
    <t>műanyag faliékkel, csavarokkal, felszerelve,</t>
  </si>
  <si>
    <t>MERKAPT Granad Arcana típusú,</t>
  </si>
  <si>
    <t>törölközőtartó rúd</t>
  </si>
  <si>
    <t>GAR 549141 60 cm-es egy soros</t>
  </si>
  <si>
    <t>82-219-201-160-22-19252</t>
  </si>
  <si>
    <t>WC kefetartó, elhelyezve,</t>
  </si>
  <si>
    <t>GAR 549310</t>
  </si>
  <si>
    <t>82-219-000-011-22-19291</t>
  </si>
  <si>
    <t>Interfolded hajtogatású kéztörlő adagoló</t>
  </si>
  <si>
    <t>alumíniumból és ABS műanyagból,</t>
  </si>
  <si>
    <t>kulccsal nyitható kivitelben,</t>
  </si>
  <si>
    <t>padlótól 120 cm magasságra falra felszerelve,</t>
  </si>
  <si>
    <t>TORK típusú,</t>
  </si>
  <si>
    <t>400 lap befogadására alkalmas</t>
  </si>
  <si>
    <t>48,5x27,6x11,0 cm-es 451000</t>
  </si>
  <si>
    <t>82-219-202-001-51-10111</t>
  </si>
  <si>
    <t>Toalettpapír adagoló</t>
  </si>
  <si>
    <t>ABS és MABS műanyagból,</t>
  </si>
  <si>
    <t>tartaléktekercs funkcióval,</t>
  </si>
  <si>
    <t>kulccsal és anélkül is nyitható,</t>
  </si>
  <si>
    <t>padlótól 70 cm magasságra falra felszerelve,</t>
  </si>
  <si>
    <t>TORK Elevation Jumbo típusú,</t>
  </si>
  <si>
    <t>26 cm átm. toalettpapírokhoz</t>
  </si>
  <si>
    <t>36,0x43,7x13,3 cm-es, fehér 554000</t>
  </si>
  <si>
    <t>82-219-201-001-51-10131</t>
  </si>
  <si>
    <t>Folyékonyszappan adagoló</t>
  </si>
  <si>
    <t>1 literes TORK folyékonyszappan adagolásához,</t>
  </si>
  <si>
    <t>kulccsal nyitható kivitelben, mosdó vagy pult fölé</t>
  </si>
  <si>
    <t>20 cm magasságra falra felszerelve,</t>
  </si>
  <si>
    <t>29,7x10,5x10,2 cm-es 452000</t>
  </si>
  <si>
    <t>82-219-201-001-51-10201</t>
  </si>
  <si>
    <t>Hulladékgyűjtő ABS műanyagból,</t>
  </si>
  <si>
    <t>20 literes űrtartalommal, fedő nélkül,</t>
  </si>
  <si>
    <t>falra felszerelve (padlótól 35 cm-re),</t>
  </si>
  <si>
    <t>43,0x32,2x20,5 cm-es, fehér 226100</t>
  </si>
  <si>
    <t>82-219-202-001-51-10621</t>
  </si>
  <si>
    <t xml:space="preserve">HL 98 csőtisztító ajtó acél fedéllel </t>
  </si>
  <si>
    <t>HL 98</t>
  </si>
  <si>
    <t>M-82-281-081-050-41-00101</t>
  </si>
  <si>
    <t>HL905 Légbeszívó szelep, falba süllyeszthető, kompletten felszerelve</t>
  </si>
  <si>
    <t>PP DN 50 HL905</t>
  </si>
  <si>
    <t>M-82-282-871-050-41-00853</t>
  </si>
  <si>
    <t>Főcsapcsap felszerelve,</t>
  </si>
  <si>
    <t>belső menetes</t>
  </si>
  <si>
    <t>3/4"201/M</t>
  </si>
  <si>
    <t>M-82-121-203-003-42-37116</t>
  </si>
  <si>
    <t>0822 fogantyúval, egyenes kivitelben, külső-belső menetes</t>
  </si>
  <si>
    <t>1/2"</t>
  </si>
  <si>
    <t>82-121-202-002-34-37113</t>
  </si>
  <si>
    <t>Kazántöltőcsap, felszerelve</t>
  </si>
  <si>
    <t>1/2" 2990-12</t>
  </si>
  <si>
    <t>82-121-102-002-42-37131</t>
  </si>
  <si>
    <t>Beépítési készlet szerelése főcsapokhoz,</t>
  </si>
  <si>
    <t>CS-150 csapszekrénnyel</t>
  </si>
  <si>
    <t>DN 65 -ig</t>
  </si>
  <si>
    <t>54-436-008-150-04-34001</t>
  </si>
  <si>
    <t>Kerti locsolószelep beépítése, víztelenítő</t>
  </si>
  <si>
    <t>golyóscsappal, önműködő víztelenítéssel, horganyzott</t>
  </si>
  <si>
    <t>acélcsővel, csapszekrénnyel (406 sz.) és beépítési készlettel</t>
  </si>
  <si>
    <t>3/4"-os</t>
  </si>
  <si>
    <t>54-431-003-003-24-15421</t>
  </si>
  <si>
    <t>Horonyvésés helyreállítással,</t>
  </si>
  <si>
    <t>téglafalban</t>
  </si>
  <si>
    <t>25 cm2 keresztmetszetig</t>
  </si>
  <si>
    <t>33-630-021-500-25-52010</t>
  </si>
  <si>
    <t>Rákötés meglévő vízóra aknára</t>
  </si>
  <si>
    <t>K-00-000102</t>
  </si>
  <si>
    <t>klt</t>
  </si>
  <si>
    <t>Rákötés meglévő szennyvíz aknára</t>
  </si>
  <si>
    <t>K-00-000103</t>
  </si>
  <si>
    <t>Munkaárok földkiemelése közművesített területen, kézi erővel,</t>
  </si>
  <si>
    <t>bármely konzisztenciájú, I-IV osztályú talajban, a kitermelt föld</t>
  </si>
  <si>
    <t>depóniába vagy járműre rakásával,</t>
  </si>
  <si>
    <t>dúcolás nélkül,</t>
  </si>
  <si>
    <t>2,0 m2 szelvényig</t>
  </si>
  <si>
    <t>III. osztályú talajban</t>
  </si>
  <si>
    <t>21-315-002-000-00-00000</t>
  </si>
  <si>
    <t>m3</t>
  </si>
  <si>
    <t>Földvisszatöltés munkagödörbe, vagy munkaárokba, tömörítés</t>
  </si>
  <si>
    <t>nélkül, réteges elterítéssel, I-IV osztályú talajban,</t>
  </si>
  <si>
    <t>kézi erővel, az anyag súlypontja karoláson belül,</t>
  </si>
  <si>
    <t>a vezeték felett és mellett</t>
  </si>
  <si>
    <t>50 cm vastagságig</t>
  </si>
  <si>
    <t>21-319-001-000-00-00000</t>
  </si>
  <si>
    <t>a vezetéket környező</t>
  </si>
  <si>
    <t>50 cm-en túli szelvényrészben</t>
  </si>
  <si>
    <t>21-319-002-000-00-00000</t>
  </si>
  <si>
    <t>Döngölés kézi erővel,</t>
  </si>
  <si>
    <t>száraz földnedves</t>
  </si>
  <si>
    <t>21-819-002-000-00-00000</t>
  </si>
  <si>
    <t>Víz, - csatornaszerelési munkák próbái,</t>
  </si>
  <si>
    <t>vízvezetéki lefolyórendszer tömörségi próbája</t>
  </si>
  <si>
    <t>82-999-111-001-00-00000</t>
  </si>
  <si>
    <t>vízvezetéki nyomórendszer nyomáspróbája</t>
  </si>
  <si>
    <t>82-999-111-002-00-00000</t>
  </si>
  <si>
    <t>82-999-111-003-00-00000</t>
  </si>
  <si>
    <t>vezetékrendszer fertőtlenítése</t>
  </si>
  <si>
    <t>82-999-111-004-00-00000</t>
  </si>
  <si>
    <t>Víz, - csatornaszerelési munkák átadás-átvételi</t>
  </si>
  <si>
    <t>eljárásával kapcsolatos költségek</t>
  </si>
  <si>
    <t>82-999-121-001-00-00000</t>
  </si>
  <si>
    <t>82-999-121-002-00-00000</t>
  </si>
  <si>
    <t>kezelési utasítás készítés</t>
  </si>
  <si>
    <t>82-999-121-003-00-00000</t>
  </si>
  <si>
    <t>82-999-121-004-00-00000</t>
  </si>
  <si>
    <t>Szellőzés szerelés</t>
  </si>
  <si>
    <t>Spirálkorcolt könnyű, merev lemezcsővezeték,</t>
  </si>
  <si>
    <t>horganyzott acélszalagból,</t>
  </si>
  <si>
    <t>külön tételben kiírt tartószerkezetre szerelve,</t>
  </si>
  <si>
    <t>SIG Air Handling Hungary gyártmányú, borda nélkül,</t>
  </si>
  <si>
    <t>lemezvastagság: 0,50 mm</t>
  </si>
  <si>
    <t>PADLÁSTÉRBEN ROVARHÁLÓ LEZÁRÁSSAL</t>
  </si>
  <si>
    <t>NA 125</t>
  </si>
  <si>
    <t>M-83-111-002-012-01-11002</t>
  </si>
  <si>
    <t>Elszívó ventilátor,</t>
  </si>
  <si>
    <t>SIG Air Handling Hungary típusú,</t>
  </si>
  <si>
    <t>SAF 125DT</t>
  </si>
  <si>
    <t>83-531-011-152-39-11311</t>
  </si>
  <si>
    <t>Áttörés helyreállítással, 0,10 m2/db méretig,</t>
  </si>
  <si>
    <t>vasbeton födémben</t>
  </si>
  <si>
    <t>25 cm vastagságig</t>
  </si>
  <si>
    <t>33-630-017-025-40-10101</t>
  </si>
  <si>
    <t>Megrendelő:</t>
  </si>
  <si>
    <t xml:space="preserve">neve: </t>
  </si>
  <si>
    <t xml:space="preserve">címe: </t>
  </si>
  <si>
    <t xml:space="preserve"> </t>
  </si>
  <si>
    <t>Munka megnevezése:</t>
  </si>
  <si>
    <t>KÖLTSÉGVETÉSI  ÖSSZESÍTŐ</t>
  </si>
  <si>
    <t>készült</t>
  </si>
  <si>
    <t>A KONTROLL Kft. Költségvetés Készítő Rendszerével</t>
  </si>
  <si>
    <t>HunÁr felújítási/kisvállakozói normák alapján,</t>
  </si>
  <si>
    <t>Fejezet címe</t>
  </si>
  <si>
    <t>Anyag</t>
  </si>
  <si>
    <t>Díj</t>
  </si>
  <si>
    <t>Összesítések</t>
  </si>
  <si>
    <t>Alapösszeg összesen:</t>
  </si>
  <si>
    <t>Nettó összesen:</t>
  </si>
  <si>
    <t>ÁFA:</t>
  </si>
  <si>
    <t>Bruttó összesen:</t>
  </si>
  <si>
    <t>Köröstarcsa Község Önkormányzata</t>
  </si>
  <si>
    <t>5622 Köröstarcsa, Kossuth tér 7.</t>
  </si>
  <si>
    <t>Ligeti pavilon átalakítása és felújítása.</t>
  </si>
  <si>
    <t>5622 Köröstarcsa HRSZ.: 1540</t>
  </si>
  <si>
    <t>Épületgépészeti szerelési munkák.</t>
  </si>
  <si>
    <t>2017. január 1-i árszinten</t>
  </si>
  <si>
    <t>azaz: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</si>
</sst>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12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2"/>
      <color rgb="FF008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b/>
      <sz val="12"/>
      <name val="Times New Roman"/>
      <family val="1"/>
      <charset val="238"/>
    </font>
    <font>
      <b/>
      <sz val="12"/>
      <color indexed="17"/>
      <name val="Times New Roman"/>
      <family val="1"/>
      <charset val="238"/>
    </font>
    <font>
      <sz val="12"/>
      <name val="Times New Roman"/>
      <family val="1"/>
      <charset val="238"/>
    </font>
    <font>
      <sz val="12"/>
      <color rgb="FF08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2"/>
      <color rgb="FF08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0" fillId="0" borderId="2" xfId="0" applyBorder="1"/>
    <xf numFmtId="0" fontId="2" fillId="0" borderId="2" xfId="0" applyFont="1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4" fontId="4" fillId="0" borderId="0" xfId="0" applyNumberFormat="1" applyFont="1"/>
    <xf numFmtId="4" fontId="3" fillId="0" borderId="0" xfId="0" applyNumberFormat="1" applyFont="1" applyProtection="1"/>
    <xf numFmtId="3" fontId="4" fillId="0" borderId="0" xfId="0" applyNumberFormat="1" applyFont="1"/>
    <xf numFmtId="4" fontId="5" fillId="0" borderId="1" xfId="0" applyNumberFormat="1" applyFont="1" applyBorder="1"/>
    <xf numFmtId="4" fontId="5" fillId="0" borderId="2" xfId="0" applyNumberFormat="1" applyFont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right"/>
    </xf>
    <xf numFmtId="0" fontId="8" fillId="0" borderId="3" xfId="0" applyFont="1" applyBorder="1"/>
    <xf numFmtId="0" fontId="6" fillId="0" borderId="3" xfId="0" applyFont="1" applyBorder="1"/>
    <xf numFmtId="0" fontId="8" fillId="0" borderId="0" xfId="0" applyFont="1" applyBorder="1"/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4" fontId="8" fillId="0" borderId="0" xfId="0" applyNumberFormat="1" applyFont="1"/>
    <xf numFmtId="10" fontId="8" fillId="0" borderId="0" xfId="0" applyNumberFormat="1" applyFont="1"/>
    <xf numFmtId="164" fontId="8" fillId="0" borderId="3" xfId="0" applyNumberFormat="1" applyFont="1" applyBorder="1"/>
    <xf numFmtId="10" fontId="7" fillId="0" borderId="0" xfId="0" applyNumberFormat="1" applyFont="1"/>
    <xf numFmtId="0" fontId="10" fillId="0" borderId="0" xfId="0" applyNumberFormat="1" applyFont="1"/>
    <xf numFmtId="164" fontId="9" fillId="0" borderId="0" xfId="0" applyNumberFormat="1" applyFont="1"/>
    <xf numFmtId="9" fontId="9" fillId="0" borderId="3" xfId="0" applyNumberFormat="1" applyFont="1" applyBorder="1"/>
    <xf numFmtId="0" fontId="9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3" xfId="0" applyFont="1" applyBorder="1" applyAlignment="1">
      <alignment horizontal="left"/>
    </xf>
    <xf numFmtId="0" fontId="6" fillId="0" borderId="0" xfId="0" applyFont="1" applyAlignment="1">
      <alignment horizontal="center"/>
    </xf>
    <xf numFmtId="164" fontId="8" fillId="0" borderId="3" xfId="0" applyNumberFormat="1" applyFont="1" applyBorder="1" applyAlignment="1">
      <alignment horizontal="center"/>
    </xf>
    <xf numFmtId="3" fontId="8" fillId="0" borderId="3" xfId="0" applyNumberFormat="1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9" fillId="0" borderId="3" xfId="0" applyNumberFormat="1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87"/>
  <sheetViews>
    <sheetView workbookViewId="0">
      <selection activeCell="G10" sqref="G10"/>
    </sheetView>
  </sheetViews>
  <sheetFormatPr defaultRowHeight="15" x14ac:dyDescent="0.25"/>
  <sheetData>
    <row r="2" spans="1:10" ht="15.75" thickBo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/>
      <c r="G2" s="1" t="s">
        <v>5</v>
      </c>
      <c r="H2" s="1" t="s">
        <v>6</v>
      </c>
      <c r="I2" s="1" t="s">
        <v>7</v>
      </c>
      <c r="J2" s="1" t="s">
        <v>8</v>
      </c>
    </row>
    <row r="3" spans="1:10" ht="16.5" thickTop="1" x14ac:dyDescent="0.25">
      <c r="A3" s="3"/>
      <c r="B3" s="2"/>
      <c r="C3" s="2"/>
      <c r="D3" s="2"/>
      <c r="E3" s="2"/>
      <c r="F3" s="2"/>
      <c r="G3" s="2"/>
      <c r="H3" s="2"/>
      <c r="I3" s="2"/>
      <c r="J3" s="2"/>
    </row>
    <row r="4" spans="1:10" ht="15.75" x14ac:dyDescent="0.25">
      <c r="A4" s="4" t="s">
        <v>9</v>
      </c>
    </row>
    <row r="6" spans="1:10" x14ac:dyDescent="0.25">
      <c r="C6" s="5" t="s">
        <v>10</v>
      </c>
    </row>
    <row r="7" spans="1:10" x14ac:dyDescent="0.25">
      <c r="C7" s="5" t="s">
        <v>11</v>
      </c>
    </row>
    <row r="8" spans="1:10" x14ac:dyDescent="0.25">
      <c r="C8" s="5" t="s">
        <v>12</v>
      </c>
    </row>
    <row r="9" spans="1:10" x14ac:dyDescent="0.25">
      <c r="C9" s="5" t="s">
        <v>13</v>
      </c>
    </row>
    <row r="10" spans="1:10" x14ac:dyDescent="0.25">
      <c r="C10" s="5" t="s">
        <v>14</v>
      </c>
    </row>
    <row r="11" spans="1:10" x14ac:dyDescent="0.25">
      <c r="C11" s="5" t="s">
        <v>15</v>
      </c>
    </row>
    <row r="12" spans="1:10" x14ac:dyDescent="0.25">
      <c r="C12" s="5" t="s">
        <v>16</v>
      </c>
    </row>
    <row r="13" spans="1:10" x14ac:dyDescent="0.25">
      <c r="A13" s="5">
        <v>1</v>
      </c>
      <c r="B13" s="6" t="s">
        <v>18</v>
      </c>
      <c r="C13" s="5" t="s">
        <v>17</v>
      </c>
      <c r="D13" s="7">
        <f>ROUND( 2,2 )</f>
        <v>2</v>
      </c>
      <c r="E13" s="5" t="s">
        <v>19</v>
      </c>
      <c r="F13" s="6" t="s">
        <v>20</v>
      </c>
      <c r="G13" s="8">
        <v>0</v>
      </c>
      <c r="H13" s="7">
        <f>ROUND( D$13*G13,0 )</f>
        <v>0</v>
      </c>
    </row>
    <row r="14" spans="1:10" x14ac:dyDescent="0.25">
      <c r="F14" s="6" t="s">
        <v>21</v>
      </c>
      <c r="G14" s="8">
        <v>0</v>
      </c>
      <c r="I14" s="7">
        <f>ROUND( D$13*G14,0 )</f>
        <v>0</v>
      </c>
    </row>
    <row r="15" spans="1:10" x14ac:dyDescent="0.25">
      <c r="F15" s="6" t="s">
        <v>22</v>
      </c>
      <c r="G15" s="8">
        <v>0</v>
      </c>
      <c r="J15" s="7">
        <f>ROUND( D$13*G15,2 )</f>
        <v>0</v>
      </c>
    </row>
    <row r="18" spans="1:10" x14ac:dyDescent="0.25">
      <c r="C18" s="5" t="s">
        <v>10</v>
      </c>
    </row>
    <row r="19" spans="1:10" x14ac:dyDescent="0.25">
      <c r="C19" s="5" t="s">
        <v>11</v>
      </c>
    </row>
    <row r="20" spans="1:10" x14ac:dyDescent="0.25">
      <c r="C20" s="5" t="s">
        <v>12</v>
      </c>
    </row>
    <row r="21" spans="1:10" x14ac:dyDescent="0.25">
      <c r="C21" s="5" t="s">
        <v>13</v>
      </c>
    </row>
    <row r="22" spans="1:10" x14ac:dyDescent="0.25">
      <c r="C22" s="5" t="s">
        <v>14</v>
      </c>
    </row>
    <row r="23" spans="1:10" x14ac:dyDescent="0.25">
      <c r="C23" s="5" t="s">
        <v>15</v>
      </c>
    </row>
    <row r="24" spans="1:10" x14ac:dyDescent="0.25">
      <c r="C24" s="5" t="s">
        <v>23</v>
      </c>
    </row>
    <row r="25" spans="1:10" x14ac:dyDescent="0.25">
      <c r="A25" s="5">
        <v>2</v>
      </c>
      <c r="B25" s="6" t="s">
        <v>25</v>
      </c>
      <c r="C25" s="5" t="s">
        <v>24</v>
      </c>
      <c r="D25" s="7">
        <f>ROUND( 8,2 )</f>
        <v>8</v>
      </c>
      <c r="E25" s="5" t="s">
        <v>19</v>
      </c>
      <c r="F25" s="6" t="s">
        <v>20</v>
      </c>
      <c r="G25" s="8">
        <v>0</v>
      </c>
      <c r="H25" s="7">
        <f>ROUND( D$25*G25,0 )</f>
        <v>0</v>
      </c>
    </row>
    <row r="26" spans="1:10" x14ac:dyDescent="0.25">
      <c r="F26" s="6" t="s">
        <v>21</v>
      </c>
      <c r="G26" s="8">
        <v>0</v>
      </c>
      <c r="I26" s="7">
        <f>ROUND( D$25*G26,0 )</f>
        <v>0</v>
      </c>
    </row>
    <row r="27" spans="1:10" x14ac:dyDescent="0.25">
      <c r="F27" s="6" t="s">
        <v>22</v>
      </c>
      <c r="G27" s="8">
        <v>0</v>
      </c>
      <c r="J27" s="7">
        <f>ROUND( D$25*G27,2 )</f>
        <v>0</v>
      </c>
    </row>
    <row r="30" spans="1:10" x14ac:dyDescent="0.25">
      <c r="C30" s="5" t="s">
        <v>26</v>
      </c>
    </row>
    <row r="31" spans="1:10" x14ac:dyDescent="0.25">
      <c r="C31" s="5" t="s">
        <v>27</v>
      </c>
    </row>
    <row r="32" spans="1:10" x14ac:dyDescent="0.25">
      <c r="C32" s="5" t="s">
        <v>28</v>
      </c>
    </row>
    <row r="33" spans="1:10" x14ac:dyDescent="0.25">
      <c r="C33" s="5" t="s">
        <v>29</v>
      </c>
    </row>
    <row r="34" spans="1:10" x14ac:dyDescent="0.25">
      <c r="C34" s="5" t="s">
        <v>30</v>
      </c>
    </row>
    <row r="35" spans="1:10" x14ac:dyDescent="0.25">
      <c r="C35" s="5" t="s">
        <v>31</v>
      </c>
    </row>
    <row r="36" spans="1:10" x14ac:dyDescent="0.25">
      <c r="C36" s="5" t="s">
        <v>32</v>
      </c>
    </row>
    <row r="37" spans="1:10" x14ac:dyDescent="0.25">
      <c r="A37" s="5">
        <v>3</v>
      </c>
      <c r="B37" s="6" t="s">
        <v>34</v>
      </c>
      <c r="C37" s="5" t="s">
        <v>33</v>
      </c>
      <c r="D37" s="7">
        <f>ROUND( 29,2 )</f>
        <v>29</v>
      </c>
      <c r="E37" s="5" t="s">
        <v>19</v>
      </c>
      <c r="F37" s="6" t="s">
        <v>20</v>
      </c>
      <c r="G37" s="8">
        <v>0</v>
      </c>
      <c r="H37" s="7">
        <f>ROUND( D$37*G37,0 )</f>
        <v>0</v>
      </c>
    </row>
    <row r="38" spans="1:10" x14ac:dyDescent="0.25">
      <c r="F38" s="6" t="s">
        <v>21</v>
      </c>
      <c r="G38" s="8">
        <v>0</v>
      </c>
      <c r="I38" s="7">
        <f>ROUND( D$37*G38,0 )</f>
        <v>0</v>
      </c>
    </row>
    <row r="39" spans="1:10" x14ac:dyDescent="0.25">
      <c r="F39" s="6" t="s">
        <v>22</v>
      </c>
      <c r="G39" s="8">
        <v>0</v>
      </c>
      <c r="J39" s="7">
        <f>ROUND( D$37*G39,2 )</f>
        <v>0</v>
      </c>
    </row>
    <row r="42" spans="1:10" x14ac:dyDescent="0.25">
      <c r="C42" s="5" t="s">
        <v>26</v>
      </c>
    </row>
    <row r="43" spans="1:10" x14ac:dyDescent="0.25">
      <c r="C43" s="5" t="s">
        <v>27</v>
      </c>
    </row>
    <row r="44" spans="1:10" x14ac:dyDescent="0.25">
      <c r="C44" s="5" t="s">
        <v>28</v>
      </c>
    </row>
    <row r="45" spans="1:10" x14ac:dyDescent="0.25">
      <c r="C45" s="5" t="s">
        <v>29</v>
      </c>
    </row>
    <row r="46" spans="1:10" x14ac:dyDescent="0.25">
      <c r="C46" s="5" t="s">
        <v>30</v>
      </c>
    </row>
    <row r="47" spans="1:10" x14ac:dyDescent="0.25">
      <c r="C47" s="5" t="s">
        <v>31</v>
      </c>
    </row>
    <row r="48" spans="1:10" x14ac:dyDescent="0.25">
      <c r="C48" s="5" t="s">
        <v>32</v>
      </c>
    </row>
    <row r="49" spans="1:10" x14ac:dyDescent="0.25">
      <c r="A49" s="5">
        <v>4</v>
      </c>
      <c r="B49" s="6" t="s">
        <v>36</v>
      </c>
      <c r="C49" s="5" t="s">
        <v>35</v>
      </c>
      <c r="D49" s="7">
        <f>ROUND( 3,2 )</f>
        <v>3</v>
      </c>
      <c r="E49" s="5" t="s">
        <v>19</v>
      </c>
      <c r="F49" s="6" t="s">
        <v>20</v>
      </c>
      <c r="G49" s="8">
        <v>0</v>
      </c>
      <c r="H49" s="7">
        <f>ROUND( D$49*G49,0 )</f>
        <v>0</v>
      </c>
    </row>
    <row r="50" spans="1:10" x14ac:dyDescent="0.25">
      <c r="F50" s="6" t="s">
        <v>21</v>
      </c>
      <c r="G50" s="8">
        <v>0</v>
      </c>
      <c r="I50" s="7">
        <f>ROUND( D$49*G50,0 )</f>
        <v>0</v>
      </c>
    </row>
    <row r="51" spans="1:10" x14ac:dyDescent="0.25">
      <c r="F51" s="6" t="s">
        <v>22</v>
      </c>
      <c r="G51" s="8">
        <v>0</v>
      </c>
      <c r="J51" s="7">
        <f>ROUND( D$49*G51,2 )</f>
        <v>0</v>
      </c>
    </row>
    <row r="54" spans="1:10" x14ac:dyDescent="0.25">
      <c r="C54" s="5" t="s">
        <v>37</v>
      </c>
    </row>
    <row r="55" spans="1:10" x14ac:dyDescent="0.25">
      <c r="C55" s="5" t="s">
        <v>38</v>
      </c>
    </row>
    <row r="56" spans="1:10" x14ac:dyDescent="0.25">
      <c r="C56" s="5" t="s">
        <v>39</v>
      </c>
    </row>
    <row r="57" spans="1:10" x14ac:dyDescent="0.25">
      <c r="C57" s="5" t="s">
        <v>40</v>
      </c>
    </row>
    <row r="58" spans="1:10" x14ac:dyDescent="0.25">
      <c r="A58" s="5">
        <v>5</v>
      </c>
      <c r="B58" s="6" t="s">
        <v>42</v>
      </c>
      <c r="C58" s="5" t="s">
        <v>41</v>
      </c>
      <c r="D58" s="7">
        <f>ROUND( 8,2 )</f>
        <v>8</v>
      </c>
      <c r="E58" s="5" t="s">
        <v>19</v>
      </c>
      <c r="F58" s="6" t="s">
        <v>20</v>
      </c>
      <c r="G58" s="8">
        <v>0</v>
      </c>
      <c r="H58" s="7">
        <f>ROUND( D$58*G58,0 )</f>
        <v>0</v>
      </c>
    </row>
    <row r="59" spans="1:10" x14ac:dyDescent="0.25">
      <c r="F59" s="6" t="s">
        <v>21</v>
      </c>
      <c r="G59" s="8">
        <v>0</v>
      </c>
      <c r="I59" s="7">
        <f>ROUND( D$58*G59,0 )</f>
        <v>0</v>
      </c>
    </row>
    <row r="60" spans="1:10" x14ac:dyDescent="0.25">
      <c r="F60" s="6" t="s">
        <v>22</v>
      </c>
      <c r="G60" s="8">
        <v>0</v>
      </c>
      <c r="J60" s="7">
        <f>ROUND( D$58*G60,2 )</f>
        <v>0</v>
      </c>
    </row>
    <row r="63" spans="1:10" x14ac:dyDescent="0.25">
      <c r="C63" s="5" t="s">
        <v>37</v>
      </c>
    </row>
    <row r="64" spans="1:10" x14ac:dyDescent="0.25">
      <c r="C64" s="5" t="s">
        <v>38</v>
      </c>
    </row>
    <row r="65" spans="1:10" x14ac:dyDescent="0.25">
      <c r="C65" s="5" t="s">
        <v>43</v>
      </c>
    </row>
    <row r="66" spans="1:10" x14ac:dyDescent="0.25">
      <c r="C66" s="5" t="s">
        <v>44</v>
      </c>
    </row>
    <row r="67" spans="1:10" x14ac:dyDescent="0.25">
      <c r="C67" s="5" t="s">
        <v>45</v>
      </c>
    </row>
    <row r="68" spans="1:10" x14ac:dyDescent="0.25">
      <c r="A68" s="5">
        <v>6</v>
      </c>
      <c r="B68" s="6" t="s">
        <v>47</v>
      </c>
      <c r="C68" s="5" t="s">
        <v>46</v>
      </c>
      <c r="D68" s="7">
        <f>ROUND( 2,2 )</f>
        <v>2</v>
      </c>
      <c r="E68" s="5" t="s">
        <v>19</v>
      </c>
      <c r="F68" s="6" t="s">
        <v>20</v>
      </c>
      <c r="G68" s="8">
        <v>0</v>
      </c>
      <c r="H68" s="7">
        <f>ROUND( D$68*G68,0 )</f>
        <v>0</v>
      </c>
    </row>
    <row r="69" spans="1:10" x14ac:dyDescent="0.25">
      <c r="F69" s="6" t="s">
        <v>21</v>
      </c>
      <c r="G69" s="8">
        <v>0</v>
      </c>
      <c r="I69" s="7">
        <f>ROUND( D$68*G69,0 )</f>
        <v>0</v>
      </c>
    </row>
    <row r="70" spans="1:10" x14ac:dyDescent="0.25">
      <c r="F70" s="6" t="s">
        <v>22</v>
      </c>
      <c r="G70" s="8">
        <v>0</v>
      </c>
      <c r="J70" s="7">
        <f>ROUND( D$68*G70,2 )</f>
        <v>0</v>
      </c>
    </row>
    <row r="73" spans="1:10" x14ac:dyDescent="0.25">
      <c r="C73" s="5" t="s">
        <v>37</v>
      </c>
    </row>
    <row r="74" spans="1:10" x14ac:dyDescent="0.25">
      <c r="C74" s="5" t="s">
        <v>38</v>
      </c>
    </row>
    <row r="75" spans="1:10" x14ac:dyDescent="0.25">
      <c r="C75" s="5" t="s">
        <v>43</v>
      </c>
    </row>
    <row r="76" spans="1:10" x14ac:dyDescent="0.25">
      <c r="C76" s="5" t="s">
        <v>48</v>
      </c>
    </row>
    <row r="77" spans="1:10" x14ac:dyDescent="0.25">
      <c r="C77" s="5" t="s">
        <v>49</v>
      </c>
    </row>
    <row r="78" spans="1:10" x14ac:dyDescent="0.25">
      <c r="A78" s="5">
        <v>7</v>
      </c>
      <c r="B78" s="6" t="s">
        <v>51</v>
      </c>
      <c r="C78" s="5" t="s">
        <v>50</v>
      </c>
      <c r="D78" s="7">
        <f>ROUND( 29,2 )</f>
        <v>29</v>
      </c>
      <c r="E78" s="5" t="s">
        <v>19</v>
      </c>
      <c r="F78" s="6" t="s">
        <v>20</v>
      </c>
      <c r="G78" s="8">
        <v>0</v>
      </c>
      <c r="H78" s="7">
        <f>ROUND( D$78*G78,0 )</f>
        <v>0</v>
      </c>
    </row>
    <row r="79" spans="1:10" x14ac:dyDescent="0.25">
      <c r="F79" s="6" t="s">
        <v>21</v>
      </c>
      <c r="G79" s="8">
        <v>0</v>
      </c>
      <c r="I79" s="7">
        <f>ROUND( D$78*G79,0 )</f>
        <v>0</v>
      </c>
    </row>
    <row r="80" spans="1:10" x14ac:dyDescent="0.25">
      <c r="F80" s="6" t="s">
        <v>22</v>
      </c>
      <c r="G80" s="8">
        <v>0</v>
      </c>
      <c r="J80" s="7">
        <f>ROUND( D$78*G80,2 )</f>
        <v>0</v>
      </c>
    </row>
    <row r="83" spans="1:10" x14ac:dyDescent="0.25">
      <c r="C83" s="5" t="s">
        <v>37</v>
      </c>
    </row>
    <row r="84" spans="1:10" x14ac:dyDescent="0.25">
      <c r="C84" s="5" t="s">
        <v>38</v>
      </c>
    </row>
    <row r="85" spans="1:10" x14ac:dyDescent="0.25">
      <c r="C85" s="5" t="s">
        <v>43</v>
      </c>
    </row>
    <row r="86" spans="1:10" x14ac:dyDescent="0.25">
      <c r="C86" s="5" t="s">
        <v>48</v>
      </c>
    </row>
    <row r="87" spans="1:10" x14ac:dyDescent="0.25">
      <c r="C87" s="5" t="s">
        <v>49</v>
      </c>
    </row>
    <row r="88" spans="1:10" x14ac:dyDescent="0.25">
      <c r="A88" s="5">
        <v>8</v>
      </c>
      <c r="B88" s="6" t="s">
        <v>53</v>
      </c>
      <c r="C88" s="5" t="s">
        <v>52</v>
      </c>
      <c r="D88" s="7">
        <f>ROUND( 3,2 )</f>
        <v>3</v>
      </c>
      <c r="E88" s="5" t="s">
        <v>19</v>
      </c>
      <c r="F88" s="6" t="s">
        <v>20</v>
      </c>
      <c r="G88" s="8">
        <v>0</v>
      </c>
      <c r="H88" s="7">
        <f>ROUND( D$88*G88,0 )</f>
        <v>0</v>
      </c>
    </row>
    <row r="89" spans="1:10" x14ac:dyDescent="0.25">
      <c r="F89" s="6" t="s">
        <v>21</v>
      </c>
      <c r="G89" s="8">
        <v>0</v>
      </c>
      <c r="I89" s="7">
        <f>ROUND( D$88*G89,0 )</f>
        <v>0</v>
      </c>
    </row>
    <row r="90" spans="1:10" x14ac:dyDescent="0.25">
      <c r="F90" s="6" t="s">
        <v>22</v>
      </c>
      <c r="G90" s="8">
        <v>0</v>
      </c>
      <c r="J90" s="7">
        <f>ROUND( D$88*G90,2 )</f>
        <v>0</v>
      </c>
    </row>
    <row r="93" spans="1:10" x14ac:dyDescent="0.25">
      <c r="C93" s="5" t="s">
        <v>54</v>
      </c>
    </row>
    <row r="94" spans="1:10" x14ac:dyDescent="0.25">
      <c r="C94" s="5" t="s">
        <v>55</v>
      </c>
    </row>
    <row r="95" spans="1:10" x14ac:dyDescent="0.25">
      <c r="C95" s="5" t="s">
        <v>56</v>
      </c>
    </row>
    <row r="96" spans="1:10" x14ac:dyDescent="0.25">
      <c r="A96" s="5">
        <v>9</v>
      </c>
      <c r="B96" s="6" t="s">
        <v>58</v>
      </c>
      <c r="C96" s="5" t="s">
        <v>57</v>
      </c>
      <c r="D96" s="7">
        <f>ROUND( 30,2 )</f>
        <v>30</v>
      </c>
      <c r="E96" s="5" t="s">
        <v>19</v>
      </c>
      <c r="F96" s="6" t="s">
        <v>20</v>
      </c>
      <c r="G96" s="8">
        <v>0</v>
      </c>
      <c r="H96" s="7">
        <f>ROUND( D$96*G96,0 )</f>
        <v>0</v>
      </c>
    </row>
    <row r="97" spans="1:10" x14ac:dyDescent="0.25">
      <c r="F97" s="6" t="s">
        <v>21</v>
      </c>
      <c r="G97" s="8">
        <v>0</v>
      </c>
      <c r="I97" s="7">
        <f>ROUND( D$96*G97,0 )</f>
        <v>0</v>
      </c>
    </row>
    <row r="98" spans="1:10" x14ac:dyDescent="0.25">
      <c r="F98" s="6" t="s">
        <v>22</v>
      </c>
      <c r="G98" s="8">
        <v>0</v>
      </c>
      <c r="J98" s="7">
        <f>ROUND( D$96*G98,2 )</f>
        <v>0</v>
      </c>
    </row>
    <row r="101" spans="1:10" x14ac:dyDescent="0.25">
      <c r="C101" s="5" t="s">
        <v>59</v>
      </c>
    </row>
    <row r="102" spans="1:10" x14ac:dyDescent="0.25">
      <c r="C102" s="5" t="s">
        <v>60</v>
      </c>
    </row>
    <row r="103" spans="1:10" x14ac:dyDescent="0.25">
      <c r="C103" s="5" t="s">
        <v>61</v>
      </c>
    </row>
    <row r="104" spans="1:10" x14ac:dyDescent="0.25">
      <c r="C104" s="5" t="s">
        <v>62</v>
      </c>
    </row>
    <row r="105" spans="1:10" x14ac:dyDescent="0.25">
      <c r="C105" s="5" t="s">
        <v>63</v>
      </c>
    </row>
    <row r="106" spans="1:10" x14ac:dyDescent="0.25">
      <c r="C106" s="5" t="s">
        <v>64</v>
      </c>
    </row>
    <row r="107" spans="1:10" x14ac:dyDescent="0.25">
      <c r="C107" s="5" t="s">
        <v>65</v>
      </c>
    </row>
    <row r="108" spans="1:10" x14ac:dyDescent="0.25">
      <c r="C108" s="5" t="s">
        <v>66</v>
      </c>
    </row>
    <row r="109" spans="1:10" x14ac:dyDescent="0.25">
      <c r="C109" s="5" t="s">
        <v>67</v>
      </c>
    </row>
    <row r="110" spans="1:10" x14ac:dyDescent="0.25">
      <c r="C110" s="5" t="s">
        <v>68</v>
      </c>
    </row>
    <row r="111" spans="1:10" x14ac:dyDescent="0.25">
      <c r="A111" s="5">
        <v>10</v>
      </c>
      <c r="B111" s="6" t="s">
        <v>70</v>
      </c>
      <c r="C111" s="5" t="s">
        <v>69</v>
      </c>
      <c r="D111" s="9">
        <f>ROUND( 101,0 )</f>
        <v>101</v>
      </c>
      <c r="E111" s="5" t="s">
        <v>71</v>
      </c>
      <c r="F111" s="6" t="s">
        <v>20</v>
      </c>
      <c r="G111" s="8">
        <v>0</v>
      </c>
      <c r="H111" s="7">
        <f>ROUND( D$111*G111,0 )</f>
        <v>0</v>
      </c>
    </row>
    <row r="112" spans="1:10" x14ac:dyDescent="0.25">
      <c r="F112" s="6" t="s">
        <v>21</v>
      </c>
      <c r="G112" s="8">
        <v>0</v>
      </c>
      <c r="I112" s="7">
        <f>ROUND( D$111*G112,0 )</f>
        <v>0</v>
      </c>
    </row>
    <row r="113" spans="1:10" x14ac:dyDescent="0.25">
      <c r="F113" s="6" t="s">
        <v>22</v>
      </c>
      <c r="G113" s="8">
        <v>0</v>
      </c>
      <c r="J113" s="7">
        <f>ROUND( D$111*G113,2 )</f>
        <v>0</v>
      </c>
    </row>
    <row r="116" spans="1:10" x14ac:dyDescent="0.25">
      <c r="C116" s="5" t="s">
        <v>59</v>
      </c>
    </row>
    <row r="117" spans="1:10" x14ac:dyDescent="0.25">
      <c r="C117" s="5" t="s">
        <v>60</v>
      </c>
    </row>
    <row r="118" spans="1:10" x14ac:dyDescent="0.25">
      <c r="C118" s="5" t="s">
        <v>61</v>
      </c>
    </row>
    <row r="119" spans="1:10" x14ac:dyDescent="0.25">
      <c r="C119" s="5" t="s">
        <v>62</v>
      </c>
    </row>
    <row r="120" spans="1:10" x14ac:dyDescent="0.25">
      <c r="C120" s="5" t="s">
        <v>63</v>
      </c>
    </row>
    <row r="121" spans="1:10" x14ac:dyDescent="0.25">
      <c r="C121" s="5" t="s">
        <v>64</v>
      </c>
    </row>
    <row r="122" spans="1:10" x14ac:dyDescent="0.25">
      <c r="C122" s="5" t="s">
        <v>65</v>
      </c>
    </row>
    <row r="123" spans="1:10" x14ac:dyDescent="0.25">
      <c r="C123" s="5" t="s">
        <v>66</v>
      </c>
    </row>
    <row r="124" spans="1:10" x14ac:dyDescent="0.25">
      <c r="C124" s="5" t="s">
        <v>67</v>
      </c>
    </row>
    <row r="125" spans="1:10" x14ac:dyDescent="0.25">
      <c r="C125" s="5" t="s">
        <v>72</v>
      </c>
    </row>
    <row r="126" spans="1:10" x14ac:dyDescent="0.25">
      <c r="A126" s="5">
        <v>11</v>
      </c>
      <c r="B126" s="6" t="s">
        <v>73</v>
      </c>
      <c r="C126" s="5" t="s">
        <v>69</v>
      </c>
      <c r="D126" s="7">
        <f>ROUND( 32.17,2 )</f>
        <v>32.17</v>
      </c>
      <c r="E126" s="5" t="s">
        <v>71</v>
      </c>
      <c r="F126" s="6" t="s">
        <v>20</v>
      </c>
      <c r="G126" s="8">
        <v>0</v>
      </c>
      <c r="H126" s="7">
        <f>ROUND( D$126*G126,0 )</f>
        <v>0</v>
      </c>
    </row>
    <row r="127" spans="1:10" x14ac:dyDescent="0.25">
      <c r="F127" s="6" t="s">
        <v>21</v>
      </c>
      <c r="G127" s="8">
        <v>0</v>
      </c>
      <c r="I127" s="7">
        <f>ROUND( D$126*G127,0 )</f>
        <v>0</v>
      </c>
    </row>
    <row r="128" spans="1:10" x14ac:dyDescent="0.25">
      <c r="F128" s="6" t="s">
        <v>22</v>
      </c>
      <c r="G128" s="8">
        <v>0</v>
      </c>
      <c r="J128" s="7">
        <f>ROUND( D$126*G128,2 )</f>
        <v>0</v>
      </c>
    </row>
    <row r="131" spans="1:10" x14ac:dyDescent="0.25">
      <c r="C131" s="5" t="s">
        <v>59</v>
      </c>
    </row>
    <row r="132" spans="1:10" x14ac:dyDescent="0.25">
      <c r="C132" s="5" t="s">
        <v>60</v>
      </c>
    </row>
    <row r="133" spans="1:10" x14ac:dyDescent="0.25">
      <c r="C133" s="5" t="s">
        <v>61</v>
      </c>
    </row>
    <row r="134" spans="1:10" x14ac:dyDescent="0.25">
      <c r="C134" s="5" t="s">
        <v>62</v>
      </c>
    </row>
    <row r="135" spans="1:10" x14ac:dyDescent="0.25">
      <c r="C135" s="5" t="s">
        <v>63</v>
      </c>
    </row>
    <row r="136" spans="1:10" x14ac:dyDescent="0.25">
      <c r="C136" s="5" t="s">
        <v>64</v>
      </c>
    </row>
    <row r="137" spans="1:10" x14ac:dyDescent="0.25">
      <c r="C137" s="5" t="s">
        <v>65</v>
      </c>
    </row>
    <row r="138" spans="1:10" x14ac:dyDescent="0.25">
      <c r="C138" s="5" t="s">
        <v>66</v>
      </c>
    </row>
    <row r="139" spans="1:10" x14ac:dyDescent="0.25">
      <c r="C139" s="5" t="s">
        <v>67</v>
      </c>
    </row>
    <row r="140" spans="1:10" x14ac:dyDescent="0.25">
      <c r="C140" s="5" t="s">
        <v>74</v>
      </c>
    </row>
    <row r="141" spans="1:10" x14ac:dyDescent="0.25">
      <c r="A141" s="5">
        <v>12</v>
      </c>
      <c r="B141" s="6" t="s">
        <v>75</v>
      </c>
      <c r="C141" s="5" t="s">
        <v>69</v>
      </c>
      <c r="D141" s="7">
        <f>ROUND( 11.85,2 )</f>
        <v>11.85</v>
      </c>
      <c r="E141" s="5" t="s">
        <v>71</v>
      </c>
      <c r="F141" s="6" t="s">
        <v>20</v>
      </c>
      <c r="G141" s="8">
        <v>0</v>
      </c>
      <c r="H141" s="7">
        <f>ROUND( D$141*G141,0 )</f>
        <v>0</v>
      </c>
    </row>
    <row r="142" spans="1:10" x14ac:dyDescent="0.25">
      <c r="F142" s="6" t="s">
        <v>21</v>
      </c>
      <c r="G142" s="8">
        <v>0</v>
      </c>
      <c r="I142" s="7">
        <f>ROUND( D$141*G142,0 )</f>
        <v>0</v>
      </c>
    </row>
    <row r="143" spans="1:10" x14ac:dyDescent="0.25">
      <c r="F143" s="6" t="s">
        <v>22</v>
      </c>
      <c r="G143" s="8">
        <v>0</v>
      </c>
      <c r="J143" s="7">
        <f>ROUND( D$141*G143,2 )</f>
        <v>0</v>
      </c>
    </row>
    <row r="146" spans="1:10" x14ac:dyDescent="0.25">
      <c r="C146" s="5" t="s">
        <v>76</v>
      </c>
    </row>
    <row r="147" spans="1:10" x14ac:dyDescent="0.25">
      <c r="C147" s="5" t="s">
        <v>77</v>
      </c>
    </row>
    <row r="148" spans="1:10" x14ac:dyDescent="0.25">
      <c r="C148" s="5" t="s">
        <v>78</v>
      </c>
    </row>
    <row r="149" spans="1:10" x14ac:dyDescent="0.25">
      <c r="C149" s="5" t="s">
        <v>79</v>
      </c>
    </row>
    <row r="150" spans="1:10" x14ac:dyDescent="0.25">
      <c r="C150" s="5" t="s">
        <v>80</v>
      </c>
    </row>
    <row r="151" spans="1:10" x14ac:dyDescent="0.25">
      <c r="C151" s="5" t="s">
        <v>81</v>
      </c>
    </row>
    <row r="152" spans="1:10" x14ac:dyDescent="0.25">
      <c r="C152" s="5" t="s">
        <v>82</v>
      </c>
    </row>
    <row r="153" spans="1:10" x14ac:dyDescent="0.25">
      <c r="C153" s="5" t="s">
        <v>83</v>
      </c>
    </row>
    <row r="154" spans="1:10" x14ac:dyDescent="0.25">
      <c r="A154" s="5">
        <v>13</v>
      </c>
      <c r="B154" s="6" t="s">
        <v>85</v>
      </c>
      <c r="C154" s="5" t="s">
        <v>84</v>
      </c>
      <c r="D154" s="7">
        <f>ROUND( 4,2 )</f>
        <v>4</v>
      </c>
      <c r="E154" s="5" t="s">
        <v>19</v>
      </c>
      <c r="F154" s="6" t="s">
        <v>20</v>
      </c>
      <c r="G154" s="8">
        <v>0</v>
      </c>
      <c r="H154" s="7">
        <f>ROUND( D$154*G154,0 )</f>
        <v>0</v>
      </c>
    </row>
    <row r="155" spans="1:10" x14ac:dyDescent="0.25">
      <c r="F155" s="6" t="s">
        <v>21</v>
      </c>
      <c r="G155" s="8">
        <v>0</v>
      </c>
      <c r="I155" s="7">
        <f>ROUND( D$154*G155,0 )</f>
        <v>0</v>
      </c>
    </row>
    <row r="156" spans="1:10" x14ac:dyDescent="0.25">
      <c r="F156" s="6" t="s">
        <v>22</v>
      </c>
      <c r="G156" s="8">
        <v>0</v>
      </c>
      <c r="J156" s="7">
        <f>ROUND( D$154*G156,2 )</f>
        <v>0</v>
      </c>
    </row>
    <row r="159" spans="1:10" x14ac:dyDescent="0.25">
      <c r="C159" s="5" t="s">
        <v>76</v>
      </c>
    </row>
    <row r="160" spans="1:10" x14ac:dyDescent="0.25">
      <c r="C160" s="5" t="s">
        <v>77</v>
      </c>
    </row>
    <row r="161" spans="1:10" x14ac:dyDescent="0.25">
      <c r="C161" s="5" t="s">
        <v>78</v>
      </c>
    </row>
    <row r="162" spans="1:10" x14ac:dyDescent="0.25">
      <c r="C162" s="5" t="s">
        <v>79</v>
      </c>
    </row>
    <row r="163" spans="1:10" x14ac:dyDescent="0.25">
      <c r="C163" s="5" t="s">
        <v>80</v>
      </c>
    </row>
    <row r="164" spans="1:10" x14ac:dyDescent="0.25">
      <c r="C164" s="5" t="s">
        <v>81</v>
      </c>
    </row>
    <row r="165" spans="1:10" x14ac:dyDescent="0.25">
      <c r="C165" s="5" t="s">
        <v>82</v>
      </c>
    </row>
    <row r="166" spans="1:10" x14ac:dyDescent="0.25">
      <c r="C166" s="5" t="s">
        <v>83</v>
      </c>
    </row>
    <row r="167" spans="1:10" x14ac:dyDescent="0.25">
      <c r="A167" s="5">
        <v>14</v>
      </c>
      <c r="B167" s="6" t="s">
        <v>87</v>
      </c>
      <c r="C167" s="5" t="s">
        <v>86</v>
      </c>
      <c r="D167" s="7">
        <f>ROUND( 4,2 )</f>
        <v>4</v>
      </c>
      <c r="E167" s="5" t="s">
        <v>19</v>
      </c>
      <c r="F167" s="6" t="s">
        <v>20</v>
      </c>
      <c r="G167" s="8">
        <v>0</v>
      </c>
      <c r="H167" s="7">
        <f>ROUND( D$167*G167,0 )</f>
        <v>0</v>
      </c>
    </row>
    <row r="168" spans="1:10" x14ac:dyDescent="0.25">
      <c r="F168" s="6" t="s">
        <v>21</v>
      </c>
      <c r="G168" s="8">
        <v>0</v>
      </c>
      <c r="I168" s="7">
        <f>ROUND( D$167*G168,0 )</f>
        <v>0</v>
      </c>
    </row>
    <row r="169" spans="1:10" x14ac:dyDescent="0.25">
      <c r="F169" s="6" t="s">
        <v>22</v>
      </c>
      <c r="G169" s="8">
        <v>0</v>
      </c>
      <c r="J169" s="7">
        <f>ROUND( D$167*G169,2 )</f>
        <v>0</v>
      </c>
    </row>
    <row r="172" spans="1:10" x14ac:dyDescent="0.25">
      <c r="C172" s="5" t="s">
        <v>88</v>
      </c>
    </row>
    <row r="173" spans="1:10" x14ac:dyDescent="0.25">
      <c r="C173" s="5" t="s">
        <v>89</v>
      </c>
    </row>
    <row r="174" spans="1:10" x14ac:dyDescent="0.25">
      <c r="C174" s="5" t="s">
        <v>31</v>
      </c>
    </row>
    <row r="175" spans="1:10" x14ac:dyDescent="0.25">
      <c r="C175" s="5" t="s">
        <v>90</v>
      </c>
    </row>
    <row r="176" spans="1:10" x14ac:dyDescent="0.25">
      <c r="A176" s="5">
        <v>15</v>
      </c>
      <c r="B176" s="6" t="s">
        <v>92</v>
      </c>
      <c r="C176" s="5" t="s">
        <v>91</v>
      </c>
      <c r="D176" s="7">
        <f>ROUND( 2,2 )</f>
        <v>2</v>
      </c>
      <c r="E176" s="5" t="s">
        <v>93</v>
      </c>
      <c r="F176" s="6" t="s">
        <v>20</v>
      </c>
      <c r="G176" s="8">
        <v>0</v>
      </c>
      <c r="H176" s="7">
        <f>ROUND( D$176*G176,0 )</f>
        <v>0</v>
      </c>
    </row>
    <row r="177" spans="1:10" x14ac:dyDescent="0.25">
      <c r="F177" s="6" t="s">
        <v>21</v>
      </c>
      <c r="G177" s="8">
        <v>0</v>
      </c>
      <c r="I177" s="7">
        <f>ROUND( D$176*G177,0 )</f>
        <v>0</v>
      </c>
    </row>
    <row r="178" spans="1:10" x14ac:dyDescent="0.25">
      <c r="F178" s="6" t="s">
        <v>22</v>
      </c>
      <c r="G178" s="8">
        <v>0</v>
      </c>
      <c r="J178" s="7">
        <f>ROUND( D$176*G178,2 )</f>
        <v>0</v>
      </c>
    </row>
    <row r="181" spans="1:10" x14ac:dyDescent="0.25">
      <c r="C181" s="5" t="s">
        <v>94</v>
      </c>
    </row>
    <row r="182" spans="1:10" x14ac:dyDescent="0.25">
      <c r="C182" s="5" t="s">
        <v>95</v>
      </c>
    </row>
    <row r="183" spans="1:10" x14ac:dyDescent="0.25">
      <c r="C183" s="5" t="s">
        <v>96</v>
      </c>
    </row>
    <row r="184" spans="1:10" x14ac:dyDescent="0.25">
      <c r="C184" s="5" t="s">
        <v>97</v>
      </c>
    </row>
    <row r="185" spans="1:10" x14ac:dyDescent="0.25">
      <c r="A185" s="5">
        <v>16</v>
      </c>
      <c r="B185" s="6" t="s">
        <v>99</v>
      </c>
      <c r="C185" s="5" t="s">
        <v>98</v>
      </c>
      <c r="D185" s="7">
        <f>ROUND( 8,2 )</f>
        <v>8</v>
      </c>
      <c r="E185" s="5" t="s">
        <v>93</v>
      </c>
      <c r="F185" s="6" t="s">
        <v>20</v>
      </c>
      <c r="G185" s="8">
        <v>0</v>
      </c>
      <c r="H185" s="7">
        <f>ROUND( D$185*G185,0 )</f>
        <v>0</v>
      </c>
    </row>
    <row r="186" spans="1:10" x14ac:dyDescent="0.25">
      <c r="F186" s="6" t="s">
        <v>21</v>
      </c>
      <c r="G186" s="8">
        <v>0</v>
      </c>
      <c r="I186" s="7">
        <f>ROUND( D$185*G186,0 )</f>
        <v>0</v>
      </c>
    </row>
    <row r="187" spans="1:10" x14ac:dyDescent="0.25">
      <c r="F187" s="6" t="s">
        <v>22</v>
      </c>
      <c r="G187" s="8">
        <v>0</v>
      </c>
      <c r="J187" s="7">
        <f>ROUND( D$185*G187,2 )</f>
        <v>0</v>
      </c>
    </row>
    <row r="190" spans="1:10" x14ac:dyDescent="0.25">
      <c r="C190" s="5" t="s">
        <v>94</v>
      </c>
    </row>
    <row r="191" spans="1:10" x14ac:dyDescent="0.25">
      <c r="C191" s="5" t="s">
        <v>95</v>
      </c>
    </row>
    <row r="192" spans="1:10" x14ac:dyDescent="0.25">
      <c r="C192" s="5" t="s">
        <v>96</v>
      </c>
    </row>
    <row r="193" spans="1:10" x14ac:dyDescent="0.25">
      <c r="C193" s="5" t="s">
        <v>100</v>
      </c>
    </row>
    <row r="194" spans="1:10" x14ac:dyDescent="0.25">
      <c r="A194" s="5">
        <v>17</v>
      </c>
      <c r="B194" s="6" t="s">
        <v>102</v>
      </c>
      <c r="C194" s="5" t="s">
        <v>101</v>
      </c>
      <c r="D194" s="7">
        <f>ROUND( 4,2 )</f>
        <v>4</v>
      </c>
      <c r="E194" s="5" t="s">
        <v>93</v>
      </c>
      <c r="F194" s="6" t="s">
        <v>20</v>
      </c>
      <c r="G194" s="8">
        <v>0</v>
      </c>
      <c r="H194" s="7">
        <f>ROUND( D$194*G194,0 )</f>
        <v>0</v>
      </c>
    </row>
    <row r="195" spans="1:10" x14ac:dyDescent="0.25">
      <c r="F195" s="6" t="s">
        <v>21</v>
      </c>
      <c r="G195" s="8">
        <v>0</v>
      </c>
      <c r="I195" s="7">
        <f>ROUND( D$194*G195,0 )</f>
        <v>0</v>
      </c>
    </row>
    <row r="196" spans="1:10" x14ac:dyDescent="0.25">
      <c r="F196" s="6" t="s">
        <v>22</v>
      </c>
      <c r="G196" s="8">
        <v>0</v>
      </c>
      <c r="J196" s="7">
        <f>ROUND( D$194*G196,2 )</f>
        <v>0</v>
      </c>
    </row>
    <row r="199" spans="1:10" x14ac:dyDescent="0.25">
      <c r="C199" s="5" t="s">
        <v>103</v>
      </c>
    </row>
    <row r="200" spans="1:10" x14ac:dyDescent="0.25">
      <c r="C200" s="5" t="s">
        <v>104</v>
      </c>
    </row>
    <row r="201" spans="1:10" x14ac:dyDescent="0.25">
      <c r="C201" s="5" t="s">
        <v>105</v>
      </c>
    </row>
    <row r="202" spans="1:10" x14ac:dyDescent="0.25">
      <c r="C202" s="5" t="s">
        <v>106</v>
      </c>
    </row>
    <row r="203" spans="1:10" x14ac:dyDescent="0.25">
      <c r="C203" s="5" t="s">
        <v>107</v>
      </c>
    </row>
    <row r="204" spans="1:10" x14ac:dyDescent="0.25">
      <c r="C204" s="5" t="s">
        <v>108</v>
      </c>
    </row>
    <row r="205" spans="1:10" x14ac:dyDescent="0.25">
      <c r="C205" s="5" t="s">
        <v>109</v>
      </c>
    </row>
    <row r="206" spans="1:10" x14ac:dyDescent="0.25">
      <c r="A206" s="5">
        <v>18</v>
      </c>
      <c r="B206" s="6" t="s">
        <v>111</v>
      </c>
      <c r="C206" s="5" t="s">
        <v>110</v>
      </c>
      <c r="D206" s="7">
        <f>ROUND( 1,2 )</f>
        <v>1</v>
      </c>
      <c r="E206" s="5" t="s">
        <v>93</v>
      </c>
      <c r="F206" s="6" t="s">
        <v>20</v>
      </c>
      <c r="G206" s="8">
        <v>0</v>
      </c>
      <c r="H206" s="7">
        <f>ROUND( D$206*G206,0 )</f>
        <v>0</v>
      </c>
    </row>
    <row r="207" spans="1:10" x14ac:dyDescent="0.25">
      <c r="F207" s="6" t="s">
        <v>21</v>
      </c>
      <c r="G207" s="8">
        <v>0</v>
      </c>
      <c r="I207" s="7">
        <f>ROUND( D$206*G207,0 )</f>
        <v>0</v>
      </c>
    </row>
    <row r="208" spans="1:10" x14ac:dyDescent="0.25">
      <c r="F208" s="6" t="s">
        <v>22</v>
      </c>
      <c r="G208" s="8">
        <v>0</v>
      </c>
      <c r="J208" s="7">
        <f>ROUND( D$206*G208,2 )</f>
        <v>0</v>
      </c>
    </row>
    <row r="211" spans="1:10" x14ac:dyDescent="0.25">
      <c r="C211" s="5" t="s">
        <v>112</v>
      </c>
    </row>
    <row r="212" spans="1:10" x14ac:dyDescent="0.25">
      <c r="C212" s="5" t="s">
        <v>113</v>
      </c>
    </row>
    <row r="213" spans="1:10" x14ac:dyDescent="0.25">
      <c r="C213" s="5" t="s">
        <v>114</v>
      </c>
    </row>
    <row r="214" spans="1:10" x14ac:dyDescent="0.25">
      <c r="C214" s="5" t="s">
        <v>115</v>
      </c>
    </row>
    <row r="215" spans="1:10" x14ac:dyDescent="0.25">
      <c r="C215" s="5" t="s">
        <v>116</v>
      </c>
    </row>
    <row r="216" spans="1:10" x14ac:dyDescent="0.25">
      <c r="C216" s="5" t="s">
        <v>117</v>
      </c>
    </row>
    <row r="217" spans="1:10" x14ac:dyDescent="0.25">
      <c r="C217" s="5" t="s">
        <v>118</v>
      </c>
    </row>
    <row r="218" spans="1:10" x14ac:dyDescent="0.25">
      <c r="C218" s="5" t="s">
        <v>119</v>
      </c>
    </row>
    <row r="219" spans="1:10" x14ac:dyDescent="0.25">
      <c r="A219" s="5">
        <v>19</v>
      </c>
      <c r="B219" s="6" t="s">
        <v>121</v>
      </c>
      <c r="C219" s="5" t="s">
        <v>120</v>
      </c>
      <c r="D219" s="7">
        <f>ROUND( 1,2 )</f>
        <v>1</v>
      </c>
      <c r="E219" s="5" t="s">
        <v>93</v>
      </c>
      <c r="F219" s="6" t="s">
        <v>20</v>
      </c>
      <c r="G219" s="8">
        <v>0</v>
      </c>
      <c r="H219" s="7">
        <f>ROUND( D$219*G219,0 )</f>
        <v>0</v>
      </c>
    </row>
    <row r="220" spans="1:10" x14ac:dyDescent="0.25">
      <c r="F220" s="6" t="s">
        <v>21</v>
      </c>
      <c r="G220" s="8">
        <v>0</v>
      </c>
      <c r="I220" s="7">
        <f>ROUND( D$219*G220,0 )</f>
        <v>0</v>
      </c>
    </row>
    <row r="221" spans="1:10" x14ac:dyDescent="0.25">
      <c r="F221" s="6" t="s">
        <v>22</v>
      </c>
      <c r="G221" s="8">
        <v>0</v>
      </c>
      <c r="J221" s="7">
        <f>ROUND( D$219*G221,2 )</f>
        <v>0</v>
      </c>
    </row>
    <row r="224" spans="1:10" x14ac:dyDescent="0.25">
      <c r="C224" s="5" t="s">
        <v>122</v>
      </c>
    </row>
    <row r="225" spans="1:10" x14ac:dyDescent="0.25">
      <c r="C225" s="5" t="s">
        <v>123</v>
      </c>
    </row>
    <row r="226" spans="1:10" x14ac:dyDescent="0.25">
      <c r="C226" s="5" t="s">
        <v>124</v>
      </c>
    </row>
    <row r="227" spans="1:10" x14ac:dyDescent="0.25">
      <c r="C227" s="5" t="s">
        <v>118</v>
      </c>
    </row>
    <row r="228" spans="1:10" x14ac:dyDescent="0.25">
      <c r="C228" s="5" t="s">
        <v>125</v>
      </c>
    </row>
    <row r="229" spans="1:10" x14ac:dyDescent="0.25">
      <c r="A229" s="5">
        <v>20</v>
      </c>
      <c r="B229" s="6" t="s">
        <v>127</v>
      </c>
      <c r="C229" s="5" t="s">
        <v>126</v>
      </c>
      <c r="D229" s="7">
        <f>ROUND( 1,2 )</f>
        <v>1</v>
      </c>
      <c r="E229" s="5" t="s">
        <v>93</v>
      </c>
      <c r="F229" s="6" t="s">
        <v>20</v>
      </c>
      <c r="G229" s="8">
        <v>0</v>
      </c>
      <c r="H229" s="7">
        <f>ROUND( D$229*G229,0 )</f>
        <v>0</v>
      </c>
    </row>
    <row r="230" spans="1:10" x14ac:dyDescent="0.25">
      <c r="F230" s="6" t="s">
        <v>21</v>
      </c>
      <c r="G230" s="8">
        <v>0</v>
      </c>
      <c r="I230" s="7">
        <f>ROUND( D$229*G230,0 )</f>
        <v>0</v>
      </c>
    </row>
    <row r="231" spans="1:10" x14ac:dyDescent="0.25">
      <c r="F231" s="6" t="s">
        <v>22</v>
      </c>
      <c r="G231" s="8">
        <v>0</v>
      </c>
      <c r="J231" s="7">
        <f>ROUND( D$229*G231,2 )</f>
        <v>0</v>
      </c>
    </row>
    <row r="234" spans="1:10" x14ac:dyDescent="0.25">
      <c r="C234" s="5" t="s">
        <v>128</v>
      </c>
    </row>
    <row r="235" spans="1:10" x14ac:dyDescent="0.25">
      <c r="C235" s="5" t="s">
        <v>129</v>
      </c>
    </row>
    <row r="236" spans="1:10" x14ac:dyDescent="0.25">
      <c r="C236" s="5" t="s">
        <v>130</v>
      </c>
    </row>
    <row r="237" spans="1:10" x14ac:dyDescent="0.25">
      <c r="C237" s="5" t="s">
        <v>118</v>
      </c>
    </row>
    <row r="238" spans="1:10" x14ac:dyDescent="0.25">
      <c r="C238" s="5" t="s">
        <v>131</v>
      </c>
    </row>
    <row r="239" spans="1:10" x14ac:dyDescent="0.25">
      <c r="C239" s="5" t="s">
        <v>132</v>
      </c>
    </row>
    <row r="240" spans="1:10" x14ac:dyDescent="0.25">
      <c r="A240" s="5">
        <v>21</v>
      </c>
      <c r="B240" s="6" t="s">
        <v>134</v>
      </c>
      <c r="C240" s="5" t="s">
        <v>133</v>
      </c>
      <c r="D240" s="7">
        <f>ROUND( 1,2 )</f>
        <v>1</v>
      </c>
      <c r="E240" s="5" t="s">
        <v>93</v>
      </c>
      <c r="F240" s="6" t="s">
        <v>20</v>
      </c>
      <c r="G240" s="8">
        <v>0</v>
      </c>
      <c r="H240" s="7">
        <f>ROUND( D$240*G240,0 )</f>
        <v>0</v>
      </c>
    </row>
    <row r="241" spans="1:10" x14ac:dyDescent="0.25">
      <c r="F241" s="6" t="s">
        <v>21</v>
      </c>
      <c r="G241" s="8">
        <v>0</v>
      </c>
      <c r="I241" s="7">
        <f>ROUND( D$240*G241,0 )</f>
        <v>0</v>
      </c>
    </row>
    <row r="242" spans="1:10" x14ac:dyDescent="0.25">
      <c r="F242" s="6" t="s">
        <v>22</v>
      </c>
      <c r="G242" s="8">
        <v>0</v>
      </c>
      <c r="J242" s="7">
        <f>ROUND( D$240*G242,2 )</f>
        <v>0</v>
      </c>
    </row>
    <row r="245" spans="1:10" x14ac:dyDescent="0.25">
      <c r="C245" s="5" t="s">
        <v>135</v>
      </c>
    </row>
    <row r="246" spans="1:10" x14ac:dyDescent="0.25">
      <c r="C246" s="5" t="s">
        <v>118</v>
      </c>
    </row>
    <row r="247" spans="1:10" x14ac:dyDescent="0.25">
      <c r="C247" s="5" t="s">
        <v>136</v>
      </c>
    </row>
    <row r="248" spans="1:10" x14ac:dyDescent="0.25">
      <c r="C248" s="5" t="s">
        <v>137</v>
      </c>
    </row>
    <row r="249" spans="1:10" x14ac:dyDescent="0.25">
      <c r="A249" s="5">
        <v>22</v>
      </c>
      <c r="B249" s="6" t="s">
        <v>139</v>
      </c>
      <c r="C249" s="5" t="s">
        <v>138</v>
      </c>
      <c r="D249" s="7">
        <f>ROUND( 7,2 )</f>
        <v>7</v>
      </c>
      <c r="E249" s="5" t="s">
        <v>93</v>
      </c>
      <c r="F249" s="6" t="s">
        <v>20</v>
      </c>
      <c r="G249" s="8">
        <v>0</v>
      </c>
      <c r="H249" s="7">
        <f>ROUND( D$249*G249,0 )</f>
        <v>0</v>
      </c>
    </row>
    <row r="250" spans="1:10" x14ac:dyDescent="0.25">
      <c r="F250" s="6" t="s">
        <v>21</v>
      </c>
      <c r="G250" s="8">
        <v>0</v>
      </c>
      <c r="I250" s="7">
        <f>ROUND( D$249*G250,0 )</f>
        <v>0</v>
      </c>
    </row>
    <row r="251" spans="1:10" x14ac:dyDescent="0.25">
      <c r="F251" s="6" t="s">
        <v>22</v>
      </c>
      <c r="G251" s="8">
        <v>0</v>
      </c>
      <c r="J251" s="7">
        <f>ROUND( D$249*G251,2 )</f>
        <v>0</v>
      </c>
    </row>
    <row r="254" spans="1:10" x14ac:dyDescent="0.25">
      <c r="C254" s="5" t="s">
        <v>140</v>
      </c>
    </row>
    <row r="255" spans="1:10" x14ac:dyDescent="0.25">
      <c r="C255" s="5" t="s">
        <v>141</v>
      </c>
    </row>
    <row r="256" spans="1:10" x14ac:dyDescent="0.25">
      <c r="C256" s="5" t="s">
        <v>142</v>
      </c>
    </row>
    <row r="257" spans="1:10" x14ac:dyDescent="0.25">
      <c r="C257" s="5" t="s">
        <v>143</v>
      </c>
    </row>
    <row r="258" spans="1:10" x14ac:dyDescent="0.25">
      <c r="C258" s="5" t="s">
        <v>144</v>
      </c>
    </row>
    <row r="259" spans="1:10" x14ac:dyDescent="0.25">
      <c r="C259" s="5" t="s">
        <v>145</v>
      </c>
    </row>
    <row r="260" spans="1:10" x14ac:dyDescent="0.25">
      <c r="C260" s="5" t="s">
        <v>146</v>
      </c>
    </row>
    <row r="261" spans="1:10" x14ac:dyDescent="0.25">
      <c r="C261" s="5" t="s">
        <v>147</v>
      </c>
    </row>
    <row r="262" spans="1:10" x14ac:dyDescent="0.25">
      <c r="A262" s="5">
        <v>23</v>
      </c>
      <c r="B262" s="6" t="s">
        <v>149</v>
      </c>
      <c r="C262" s="5" t="s">
        <v>148</v>
      </c>
      <c r="D262" s="7">
        <f>ROUND( 1,2 )</f>
        <v>1</v>
      </c>
      <c r="E262" s="5" t="s">
        <v>93</v>
      </c>
      <c r="F262" s="6" t="s">
        <v>20</v>
      </c>
      <c r="G262" s="8">
        <v>0</v>
      </c>
      <c r="H262" s="7">
        <f>ROUND( D$262*G262,0 )</f>
        <v>0</v>
      </c>
    </row>
    <row r="263" spans="1:10" x14ac:dyDescent="0.25">
      <c r="F263" s="6" t="s">
        <v>21</v>
      </c>
      <c r="G263" s="8">
        <v>0</v>
      </c>
      <c r="I263" s="7">
        <f>ROUND( D$262*G263,0 )</f>
        <v>0</v>
      </c>
    </row>
    <row r="264" spans="1:10" x14ac:dyDescent="0.25">
      <c r="F264" s="6" t="s">
        <v>22</v>
      </c>
      <c r="G264" s="8">
        <v>0</v>
      </c>
      <c r="J264" s="7">
        <f>ROUND( D$262*G264,2 )</f>
        <v>0</v>
      </c>
    </row>
    <row r="267" spans="1:10" x14ac:dyDescent="0.25">
      <c r="C267" s="5" t="s">
        <v>150</v>
      </c>
    </row>
    <row r="268" spans="1:10" x14ac:dyDescent="0.25">
      <c r="C268" s="5" t="s">
        <v>151</v>
      </c>
    </row>
    <row r="269" spans="1:10" x14ac:dyDescent="0.25">
      <c r="C269" s="5" t="s">
        <v>152</v>
      </c>
    </row>
    <row r="270" spans="1:10" x14ac:dyDescent="0.25">
      <c r="C270" s="5" t="s">
        <v>153</v>
      </c>
    </row>
    <row r="271" spans="1:10" x14ac:dyDescent="0.25">
      <c r="C271" s="5" t="s">
        <v>154</v>
      </c>
    </row>
    <row r="272" spans="1:10" x14ac:dyDescent="0.25">
      <c r="C272" s="5" t="s">
        <v>155</v>
      </c>
    </row>
    <row r="273" spans="1:10" x14ac:dyDescent="0.25">
      <c r="A273" s="5">
        <v>24</v>
      </c>
      <c r="B273" s="6" t="s">
        <v>157</v>
      </c>
      <c r="C273" s="5" t="s">
        <v>156</v>
      </c>
      <c r="D273" s="7">
        <f>ROUND( 1,2 )</f>
        <v>1</v>
      </c>
      <c r="E273" s="5" t="s">
        <v>93</v>
      </c>
      <c r="F273" s="6" t="s">
        <v>20</v>
      </c>
      <c r="G273" s="8">
        <v>0</v>
      </c>
      <c r="H273" s="7">
        <f>ROUND( D$273*G273,0 )</f>
        <v>0</v>
      </c>
    </row>
    <row r="274" spans="1:10" x14ac:dyDescent="0.25">
      <c r="F274" s="6" t="s">
        <v>21</v>
      </c>
      <c r="G274" s="8">
        <v>0</v>
      </c>
      <c r="I274" s="7">
        <f>ROUND( D$273*G274,0 )</f>
        <v>0</v>
      </c>
    </row>
    <row r="275" spans="1:10" x14ac:dyDescent="0.25">
      <c r="F275" s="6" t="s">
        <v>22</v>
      </c>
      <c r="G275" s="8">
        <v>0</v>
      </c>
      <c r="J275" s="7">
        <f>ROUND( D$273*G275,2 )</f>
        <v>0</v>
      </c>
    </row>
    <row r="278" spans="1:10" x14ac:dyDescent="0.25">
      <c r="C278" s="5" t="s">
        <v>158</v>
      </c>
    </row>
    <row r="279" spans="1:10" x14ac:dyDescent="0.25">
      <c r="C279" s="5" t="s">
        <v>159</v>
      </c>
    </row>
    <row r="280" spans="1:10" x14ac:dyDescent="0.25">
      <c r="C280" s="5" t="s">
        <v>118</v>
      </c>
    </row>
    <row r="281" spans="1:10" x14ac:dyDescent="0.25">
      <c r="C281" s="5" t="s">
        <v>160</v>
      </c>
    </row>
    <row r="282" spans="1:10" x14ac:dyDescent="0.25">
      <c r="A282" s="5">
        <v>25</v>
      </c>
      <c r="B282" s="6" t="s">
        <v>162</v>
      </c>
      <c r="C282" s="5" t="s">
        <v>161</v>
      </c>
      <c r="D282" s="7">
        <f>ROUND( 1,2 )</f>
        <v>1</v>
      </c>
      <c r="E282" s="5" t="s">
        <v>93</v>
      </c>
      <c r="F282" s="6" t="s">
        <v>20</v>
      </c>
      <c r="G282" s="8">
        <v>0</v>
      </c>
      <c r="H282" s="7">
        <f>ROUND( D$282*G282,0 )</f>
        <v>0</v>
      </c>
    </row>
    <row r="283" spans="1:10" x14ac:dyDescent="0.25">
      <c r="F283" s="6" t="s">
        <v>21</v>
      </c>
      <c r="G283" s="8">
        <v>0</v>
      </c>
      <c r="I283" s="7">
        <f>ROUND( D$282*G283,0 )</f>
        <v>0</v>
      </c>
    </row>
    <row r="284" spans="1:10" x14ac:dyDescent="0.25">
      <c r="F284" s="6" t="s">
        <v>22</v>
      </c>
      <c r="G284" s="8">
        <v>0</v>
      </c>
      <c r="J284" s="7">
        <f>ROUND( D$282*G284,2 )</f>
        <v>0</v>
      </c>
    </row>
    <row r="287" spans="1:10" x14ac:dyDescent="0.25">
      <c r="C287" s="5" t="s">
        <v>163</v>
      </c>
    </row>
    <row r="288" spans="1:10" x14ac:dyDescent="0.25">
      <c r="C288" s="5" t="s">
        <v>113</v>
      </c>
    </row>
    <row r="289" spans="1:10" x14ac:dyDescent="0.25">
      <c r="C289" s="5" t="s">
        <v>164</v>
      </c>
    </row>
    <row r="290" spans="1:10" x14ac:dyDescent="0.25">
      <c r="C290" s="5" t="s">
        <v>165</v>
      </c>
    </row>
    <row r="291" spans="1:10" x14ac:dyDescent="0.25">
      <c r="C291" s="5" t="s">
        <v>166</v>
      </c>
    </row>
    <row r="292" spans="1:10" x14ac:dyDescent="0.25">
      <c r="C292" s="5" t="s">
        <v>118</v>
      </c>
    </row>
    <row r="293" spans="1:10" x14ac:dyDescent="0.25">
      <c r="C293" s="5" t="s">
        <v>167</v>
      </c>
    </row>
    <row r="294" spans="1:10" x14ac:dyDescent="0.25">
      <c r="A294" s="5">
        <v>26</v>
      </c>
      <c r="B294" s="6" t="s">
        <v>169</v>
      </c>
      <c r="C294" s="5" t="s">
        <v>168</v>
      </c>
      <c r="D294" s="7">
        <f>ROUND( 1,2 )</f>
        <v>1</v>
      </c>
      <c r="E294" s="5" t="s">
        <v>93</v>
      </c>
      <c r="F294" s="6" t="s">
        <v>20</v>
      </c>
      <c r="G294" s="8">
        <v>0</v>
      </c>
      <c r="H294" s="7">
        <f>ROUND( D$294*G294,0 )</f>
        <v>0</v>
      </c>
    </row>
    <row r="295" spans="1:10" x14ac:dyDescent="0.25">
      <c r="F295" s="6" t="s">
        <v>21</v>
      </c>
      <c r="G295" s="8">
        <v>0</v>
      </c>
      <c r="I295" s="7">
        <f>ROUND( D$294*G295,0 )</f>
        <v>0</v>
      </c>
    </row>
    <row r="296" spans="1:10" x14ac:dyDescent="0.25">
      <c r="F296" s="6" t="s">
        <v>22</v>
      </c>
      <c r="G296" s="8">
        <v>0</v>
      </c>
      <c r="J296" s="7">
        <f>ROUND( D$294*G296,2 )</f>
        <v>0</v>
      </c>
    </row>
    <row r="299" spans="1:10" x14ac:dyDescent="0.25">
      <c r="C299" s="5" t="s">
        <v>170</v>
      </c>
    </row>
    <row r="300" spans="1:10" x14ac:dyDescent="0.25">
      <c r="C300" s="5" t="s">
        <v>171</v>
      </c>
    </row>
    <row r="301" spans="1:10" x14ac:dyDescent="0.25">
      <c r="A301" s="5">
        <v>27</v>
      </c>
      <c r="B301" s="6" t="s">
        <v>172</v>
      </c>
      <c r="C301" s="5"/>
      <c r="D301" s="7">
        <f>ROUND( 8,2 )</f>
        <v>8</v>
      </c>
      <c r="E301" s="5" t="s">
        <v>173</v>
      </c>
      <c r="F301" s="6" t="s">
        <v>20</v>
      </c>
      <c r="G301" s="8">
        <v>0</v>
      </c>
      <c r="H301" s="7">
        <f>ROUND( D$301*G301,2 )</f>
        <v>0</v>
      </c>
    </row>
    <row r="302" spans="1:10" x14ac:dyDescent="0.25">
      <c r="F302" s="6" t="s">
        <v>21</v>
      </c>
      <c r="G302" s="8">
        <v>0</v>
      </c>
      <c r="I302" s="7">
        <f>ROUND( D$301*G302,0 )</f>
        <v>0</v>
      </c>
    </row>
    <row r="303" spans="1:10" x14ac:dyDescent="0.25">
      <c r="F303" s="6" t="s">
        <v>22</v>
      </c>
      <c r="G303" s="8">
        <v>0</v>
      </c>
      <c r="J303" s="7">
        <f>ROUND( D$301*G303,2 )</f>
        <v>0</v>
      </c>
    </row>
    <row r="306" spans="1:10" x14ac:dyDescent="0.25">
      <c r="C306" s="5" t="s">
        <v>174</v>
      </c>
    </row>
    <row r="307" spans="1:10" x14ac:dyDescent="0.25">
      <c r="C307" s="5" t="s">
        <v>175</v>
      </c>
    </row>
    <row r="308" spans="1:10" x14ac:dyDescent="0.25">
      <c r="A308" s="5">
        <v>28</v>
      </c>
      <c r="B308" s="6" t="s">
        <v>176</v>
      </c>
      <c r="C308" s="5"/>
      <c r="D308" s="7">
        <f>ROUND( 8,2 )</f>
        <v>8</v>
      </c>
      <c r="E308" s="5" t="s">
        <v>173</v>
      </c>
      <c r="F308" s="6" t="s">
        <v>20</v>
      </c>
      <c r="G308" s="8">
        <v>0</v>
      </c>
      <c r="H308" s="7">
        <f>ROUND( D$308*G308,2 )</f>
        <v>0</v>
      </c>
    </row>
    <row r="309" spans="1:10" x14ac:dyDescent="0.25">
      <c r="F309" s="6" t="s">
        <v>21</v>
      </c>
      <c r="G309" s="8">
        <v>0</v>
      </c>
      <c r="I309" s="7">
        <f>ROUND( D$308*G309,0 )</f>
        <v>0</v>
      </c>
    </row>
    <row r="310" spans="1:10" x14ac:dyDescent="0.25">
      <c r="F310" s="6" t="s">
        <v>22</v>
      </c>
      <c r="G310" s="8">
        <v>0</v>
      </c>
      <c r="J310" s="7">
        <f>ROUND( D$308*G310,2 )</f>
        <v>0</v>
      </c>
    </row>
    <row r="313" spans="1:10" x14ac:dyDescent="0.25">
      <c r="C313" s="5" t="s">
        <v>177</v>
      </c>
    </row>
    <row r="314" spans="1:10" x14ac:dyDescent="0.25">
      <c r="C314" s="5" t="s">
        <v>178</v>
      </c>
    </row>
    <row r="315" spans="1:10" x14ac:dyDescent="0.25">
      <c r="A315" s="5">
        <v>29</v>
      </c>
      <c r="B315" s="6" t="s">
        <v>180</v>
      </c>
      <c r="C315" s="5" t="s">
        <v>179</v>
      </c>
      <c r="D315" s="7">
        <f>ROUND( 1,2 )</f>
        <v>1</v>
      </c>
      <c r="E315" s="5" t="s">
        <v>93</v>
      </c>
      <c r="F315" s="6" t="s">
        <v>20</v>
      </c>
      <c r="G315" s="8">
        <v>0</v>
      </c>
      <c r="H315" s="7">
        <f>ROUND( D$315*G315,2 )</f>
        <v>0</v>
      </c>
    </row>
    <row r="316" spans="1:10" x14ac:dyDescent="0.25">
      <c r="F316" s="6" t="s">
        <v>21</v>
      </c>
      <c r="G316" s="8">
        <v>0</v>
      </c>
      <c r="I316" s="7">
        <f>ROUND( D$315*G316,0 )</f>
        <v>0</v>
      </c>
    </row>
    <row r="317" spans="1:10" x14ac:dyDescent="0.25">
      <c r="F317" s="6" t="s">
        <v>22</v>
      </c>
      <c r="G317" s="8">
        <v>0</v>
      </c>
      <c r="J317" s="7">
        <f>ROUND( D$315*G317,2 )</f>
        <v>0</v>
      </c>
    </row>
    <row r="320" spans="1:10" x14ac:dyDescent="0.25">
      <c r="C320" s="5" t="s">
        <v>174</v>
      </c>
    </row>
    <row r="321" spans="1:10" x14ac:dyDescent="0.25">
      <c r="C321" s="5" t="s">
        <v>181</v>
      </c>
    </row>
    <row r="322" spans="1:10" x14ac:dyDescent="0.25">
      <c r="A322" s="5">
        <v>30</v>
      </c>
      <c r="B322" s="6" t="s">
        <v>182</v>
      </c>
      <c r="C322" s="5" t="s">
        <v>179</v>
      </c>
      <c r="D322" s="7">
        <f>ROUND( 1,2 )</f>
        <v>1</v>
      </c>
      <c r="E322" s="5" t="s">
        <v>93</v>
      </c>
      <c r="F322" s="6" t="s">
        <v>20</v>
      </c>
      <c r="G322" s="8">
        <v>0</v>
      </c>
      <c r="H322" s="7">
        <f>ROUND( D$322*G322,2 )</f>
        <v>0</v>
      </c>
    </row>
    <row r="323" spans="1:10" x14ac:dyDescent="0.25">
      <c r="F323" s="6" t="s">
        <v>21</v>
      </c>
      <c r="G323" s="8">
        <v>0</v>
      </c>
      <c r="I323" s="7">
        <f>ROUND( D$322*G323,0 )</f>
        <v>0</v>
      </c>
    </row>
    <row r="324" spans="1:10" x14ac:dyDescent="0.25">
      <c r="F324" s="6" t="s">
        <v>22</v>
      </c>
      <c r="G324" s="8">
        <v>0</v>
      </c>
      <c r="J324" s="7">
        <f>ROUND( D$322*G324,2 )</f>
        <v>0</v>
      </c>
    </row>
    <row r="327" spans="1:10" x14ac:dyDescent="0.25">
      <c r="C327" s="5" t="s">
        <v>183</v>
      </c>
    </row>
    <row r="328" spans="1:10" x14ac:dyDescent="0.25">
      <c r="C328" s="5" t="s">
        <v>184</v>
      </c>
    </row>
    <row r="329" spans="1:10" x14ac:dyDescent="0.25">
      <c r="C329" s="5" t="s">
        <v>185</v>
      </c>
    </row>
    <row r="330" spans="1:10" x14ac:dyDescent="0.25">
      <c r="A330" s="5">
        <v>31</v>
      </c>
      <c r="B330" s="6" t="s">
        <v>186</v>
      </c>
      <c r="C330" s="5"/>
      <c r="D330" s="7">
        <f>ROUND( 4,2 )</f>
        <v>4</v>
      </c>
      <c r="E330" s="5" t="s">
        <v>173</v>
      </c>
      <c r="F330" s="6" t="s">
        <v>20</v>
      </c>
      <c r="G330" s="8">
        <v>0</v>
      </c>
      <c r="H330" s="7">
        <f>ROUND( D$330*G330,2 )</f>
        <v>0</v>
      </c>
    </row>
    <row r="331" spans="1:10" x14ac:dyDescent="0.25">
      <c r="F331" s="6" t="s">
        <v>21</v>
      </c>
      <c r="G331" s="8">
        <v>0</v>
      </c>
      <c r="I331" s="7">
        <f>ROUND( D$330*G331,0 )</f>
        <v>0</v>
      </c>
    </row>
    <row r="332" spans="1:10" x14ac:dyDescent="0.25">
      <c r="F332" s="6" t="s">
        <v>22</v>
      </c>
      <c r="G332" s="8">
        <v>0</v>
      </c>
      <c r="J332" s="7">
        <f>ROUND( D$330*G332,2 )</f>
        <v>0</v>
      </c>
    </row>
    <row r="335" spans="1:10" x14ac:dyDescent="0.25">
      <c r="C335" s="5" t="s">
        <v>183</v>
      </c>
    </row>
    <row r="336" spans="1:10" x14ac:dyDescent="0.25">
      <c r="C336" s="5" t="s">
        <v>184</v>
      </c>
    </row>
    <row r="337" spans="1:10" x14ac:dyDescent="0.25">
      <c r="C337" s="5" t="s">
        <v>187</v>
      </c>
    </row>
    <row r="338" spans="1:10" x14ac:dyDescent="0.25">
      <c r="A338" s="5">
        <v>32</v>
      </c>
      <c r="B338" s="6" t="s">
        <v>188</v>
      </c>
      <c r="C338" s="5"/>
      <c r="D338" s="7">
        <f>ROUND( 4,2 )</f>
        <v>4</v>
      </c>
      <c r="E338" s="5" t="s">
        <v>173</v>
      </c>
      <c r="F338" s="6" t="s">
        <v>20</v>
      </c>
      <c r="G338" s="8">
        <v>0</v>
      </c>
      <c r="H338" s="7">
        <f>ROUND( D$338*G338,2 )</f>
        <v>0</v>
      </c>
    </row>
    <row r="339" spans="1:10" x14ac:dyDescent="0.25">
      <c r="F339" s="6" t="s">
        <v>21</v>
      </c>
      <c r="G339" s="8">
        <v>0</v>
      </c>
      <c r="I339" s="7">
        <f>ROUND( D$338*G339,0 )</f>
        <v>0</v>
      </c>
    </row>
    <row r="340" spans="1:10" x14ac:dyDescent="0.25">
      <c r="F340" s="6" t="s">
        <v>22</v>
      </c>
      <c r="G340" s="8">
        <v>0</v>
      </c>
      <c r="J340" s="7">
        <f>ROUND( D$338*G340,2 )</f>
        <v>0</v>
      </c>
    </row>
    <row r="343" spans="1:10" x14ac:dyDescent="0.25">
      <c r="C343" s="5" t="s">
        <v>183</v>
      </c>
    </row>
    <row r="344" spans="1:10" x14ac:dyDescent="0.25">
      <c r="C344" s="5" t="s">
        <v>184</v>
      </c>
    </row>
    <row r="345" spans="1:10" x14ac:dyDescent="0.25">
      <c r="C345" s="5" t="s">
        <v>189</v>
      </c>
    </row>
    <row r="346" spans="1:10" x14ac:dyDescent="0.25">
      <c r="A346" s="5">
        <v>33</v>
      </c>
      <c r="B346" s="6" t="s">
        <v>190</v>
      </c>
      <c r="C346" s="5"/>
      <c r="D346" s="7">
        <f>ROUND( 4,2 )</f>
        <v>4</v>
      </c>
      <c r="E346" s="5" t="s">
        <v>173</v>
      </c>
      <c r="F346" s="6" t="s">
        <v>20</v>
      </c>
      <c r="G346" s="8">
        <v>0</v>
      </c>
      <c r="H346" s="7">
        <f>ROUND( D$346*G346,2 )</f>
        <v>0</v>
      </c>
    </row>
    <row r="347" spans="1:10" x14ac:dyDescent="0.25">
      <c r="F347" s="6" t="s">
        <v>21</v>
      </c>
      <c r="G347" s="8">
        <v>0</v>
      </c>
      <c r="I347" s="7">
        <f>ROUND( D$346*G347,0 )</f>
        <v>0</v>
      </c>
    </row>
    <row r="348" spans="1:10" x14ac:dyDescent="0.25">
      <c r="F348" s="6" t="s">
        <v>22</v>
      </c>
      <c r="G348" s="8">
        <v>0</v>
      </c>
      <c r="J348" s="7">
        <f>ROUND( D$346*G348,2 )</f>
        <v>0</v>
      </c>
    </row>
    <row r="351" spans="1:10" x14ac:dyDescent="0.25">
      <c r="C351" s="5" t="s">
        <v>183</v>
      </c>
    </row>
    <row r="352" spans="1:10" x14ac:dyDescent="0.25">
      <c r="C352" s="5" t="s">
        <v>184</v>
      </c>
    </row>
    <row r="353" spans="1:10" x14ac:dyDescent="0.25">
      <c r="C353" s="5" t="s">
        <v>191</v>
      </c>
    </row>
    <row r="354" spans="1:10" x14ac:dyDescent="0.25">
      <c r="A354" s="5">
        <v>34</v>
      </c>
      <c r="B354" s="6" t="s">
        <v>192</v>
      </c>
      <c r="C354" s="5"/>
      <c r="D354" s="7">
        <f>ROUND( 4,2 )</f>
        <v>4</v>
      </c>
      <c r="E354" s="5" t="s">
        <v>173</v>
      </c>
      <c r="F354" s="6" t="s">
        <v>20</v>
      </c>
      <c r="G354" s="8">
        <v>0</v>
      </c>
      <c r="H354" s="7">
        <f>ROUND( D$354*G354,2 )</f>
        <v>0</v>
      </c>
    </row>
    <row r="355" spans="1:10" x14ac:dyDescent="0.25">
      <c r="F355" s="6" t="s">
        <v>21</v>
      </c>
      <c r="G355" s="8">
        <v>0</v>
      </c>
      <c r="I355" s="7">
        <f>ROUND( D$354*G355,0 )</f>
        <v>0</v>
      </c>
    </row>
    <row r="356" spans="1:10" x14ac:dyDescent="0.25">
      <c r="F356" s="6" t="s">
        <v>22</v>
      </c>
      <c r="G356" s="8">
        <v>0</v>
      </c>
      <c r="J356" s="7">
        <f>ROUND( D$354*G356,2 )</f>
        <v>0</v>
      </c>
    </row>
    <row r="358" spans="1:10" ht="15.75" thickBot="1" x14ac:dyDescent="0.3"/>
    <row r="359" spans="1:10" ht="15.75" x14ac:dyDescent="0.25">
      <c r="A359" s="4"/>
      <c r="H359" s="10">
        <f>ROUND( SUM(H5:H358),0 )</f>
        <v>0</v>
      </c>
      <c r="I359" s="10">
        <f>ROUND( SUM(I5:I358),0 )</f>
        <v>0</v>
      </c>
      <c r="J359" s="10">
        <f>ROUND( SUM(J5:J358),2 )</f>
        <v>0</v>
      </c>
    </row>
    <row r="360" spans="1:10" ht="15.75" x14ac:dyDescent="0.25">
      <c r="A360" s="4" t="s">
        <v>193</v>
      </c>
    </row>
    <row r="362" spans="1:10" x14ac:dyDescent="0.25">
      <c r="C362" s="5" t="s">
        <v>194</v>
      </c>
    </row>
    <row r="363" spans="1:10" x14ac:dyDescent="0.25">
      <c r="C363" s="5" t="s">
        <v>195</v>
      </c>
    </row>
    <row r="364" spans="1:10" x14ac:dyDescent="0.25">
      <c r="C364" s="5" t="s">
        <v>196</v>
      </c>
    </row>
    <row r="365" spans="1:10" x14ac:dyDescent="0.25">
      <c r="C365" s="5" t="s">
        <v>197</v>
      </c>
    </row>
    <row r="366" spans="1:10" x14ac:dyDescent="0.25">
      <c r="A366" s="5">
        <v>1</v>
      </c>
      <c r="B366" s="6" t="s">
        <v>199</v>
      </c>
      <c r="C366" s="5" t="s">
        <v>198</v>
      </c>
      <c r="D366" s="7">
        <f>ROUND( 7,2 )</f>
        <v>7</v>
      </c>
      <c r="E366" s="5" t="s">
        <v>19</v>
      </c>
      <c r="F366" s="6" t="s">
        <v>20</v>
      </c>
      <c r="G366" s="8">
        <v>0</v>
      </c>
      <c r="H366" s="7">
        <f>ROUND( D$366*G366,0 )</f>
        <v>0</v>
      </c>
    </row>
    <row r="367" spans="1:10" x14ac:dyDescent="0.25">
      <c r="F367" s="6" t="s">
        <v>21</v>
      </c>
      <c r="G367" s="8">
        <v>0</v>
      </c>
      <c r="I367" s="7">
        <f>ROUND( D$366*G367,0 )</f>
        <v>0</v>
      </c>
    </row>
    <row r="368" spans="1:10" x14ac:dyDescent="0.25">
      <c r="F368" s="6" t="s">
        <v>22</v>
      </c>
      <c r="G368" s="8">
        <v>0</v>
      </c>
      <c r="J368" s="7">
        <f>ROUND( D$366*G368,0 )</f>
        <v>0</v>
      </c>
    </row>
    <row r="371" spans="1:10" x14ac:dyDescent="0.25">
      <c r="C371" s="5" t="s">
        <v>200</v>
      </c>
    </row>
    <row r="372" spans="1:10" x14ac:dyDescent="0.25">
      <c r="C372" s="5" t="s">
        <v>201</v>
      </c>
    </row>
    <row r="373" spans="1:10" x14ac:dyDescent="0.25">
      <c r="C373" s="5" t="s">
        <v>202</v>
      </c>
    </row>
    <row r="374" spans="1:10" x14ac:dyDescent="0.25">
      <c r="C374" s="5" t="s">
        <v>203</v>
      </c>
    </row>
    <row r="375" spans="1:10" x14ac:dyDescent="0.25">
      <c r="A375" s="5">
        <v>2</v>
      </c>
      <c r="B375" s="6" t="s">
        <v>205</v>
      </c>
      <c r="C375" s="5" t="s">
        <v>204</v>
      </c>
      <c r="D375" s="7">
        <f>ROUND( 4,2 )</f>
        <v>4</v>
      </c>
      <c r="E375" s="5" t="s">
        <v>93</v>
      </c>
      <c r="F375" s="6" t="s">
        <v>20</v>
      </c>
      <c r="G375" s="8">
        <v>0</v>
      </c>
      <c r="H375" s="7">
        <f>ROUND( D$375*G375,0 )</f>
        <v>0</v>
      </c>
    </row>
    <row r="376" spans="1:10" x14ac:dyDescent="0.25">
      <c r="F376" s="6" t="s">
        <v>21</v>
      </c>
      <c r="G376" s="8">
        <v>0</v>
      </c>
      <c r="I376" s="7">
        <f>ROUND( D$375*G376,0 )</f>
        <v>0</v>
      </c>
    </row>
    <row r="377" spans="1:10" x14ac:dyDescent="0.25">
      <c r="F377" s="6" t="s">
        <v>22</v>
      </c>
      <c r="G377" s="8">
        <v>0</v>
      </c>
      <c r="J377" s="7">
        <f>ROUND( D$375*G377,2 )</f>
        <v>0</v>
      </c>
    </row>
    <row r="380" spans="1:10" x14ac:dyDescent="0.25">
      <c r="C380" s="5" t="s">
        <v>26</v>
      </c>
    </row>
    <row r="381" spans="1:10" x14ac:dyDescent="0.25">
      <c r="C381" s="5" t="s">
        <v>27</v>
      </c>
    </row>
    <row r="382" spans="1:10" x14ac:dyDescent="0.25">
      <c r="C382" s="5" t="s">
        <v>28</v>
      </c>
    </row>
    <row r="383" spans="1:10" x14ac:dyDescent="0.25">
      <c r="C383" s="5" t="s">
        <v>29</v>
      </c>
    </row>
    <row r="384" spans="1:10" x14ac:dyDescent="0.25">
      <c r="C384" s="5" t="s">
        <v>30</v>
      </c>
    </row>
    <row r="385" spans="1:10" x14ac:dyDescent="0.25">
      <c r="C385" s="5" t="s">
        <v>31</v>
      </c>
    </row>
    <row r="386" spans="1:10" x14ac:dyDescent="0.25">
      <c r="C386" s="5" t="s">
        <v>206</v>
      </c>
    </row>
    <row r="387" spans="1:10" x14ac:dyDescent="0.25">
      <c r="A387" s="5">
        <v>3</v>
      </c>
      <c r="B387" s="6" t="s">
        <v>208</v>
      </c>
      <c r="C387" s="5" t="s">
        <v>207</v>
      </c>
      <c r="D387" s="7">
        <f>ROUND( 34,2 )</f>
        <v>34</v>
      </c>
      <c r="E387" s="5" t="s">
        <v>19</v>
      </c>
      <c r="F387" s="6" t="s">
        <v>20</v>
      </c>
      <c r="G387" s="8">
        <v>0</v>
      </c>
      <c r="H387" s="7">
        <f>ROUND( D$387*G387,0 )</f>
        <v>0</v>
      </c>
    </row>
    <row r="388" spans="1:10" x14ac:dyDescent="0.25">
      <c r="F388" s="6" t="s">
        <v>21</v>
      </c>
      <c r="G388" s="8">
        <v>0</v>
      </c>
      <c r="I388" s="7">
        <f>ROUND( D$387*G388,0 )</f>
        <v>0</v>
      </c>
    </row>
    <row r="389" spans="1:10" x14ac:dyDescent="0.25">
      <c r="F389" s="6" t="s">
        <v>22</v>
      </c>
      <c r="G389" s="8">
        <v>0</v>
      </c>
      <c r="J389" s="7">
        <f>ROUND( D$387*G389,2 )</f>
        <v>0</v>
      </c>
    </row>
    <row r="392" spans="1:10" x14ac:dyDescent="0.25">
      <c r="C392" s="5" t="s">
        <v>26</v>
      </c>
    </row>
    <row r="393" spans="1:10" x14ac:dyDescent="0.25">
      <c r="C393" s="5" t="s">
        <v>27</v>
      </c>
    </row>
    <row r="394" spans="1:10" x14ac:dyDescent="0.25">
      <c r="C394" s="5" t="s">
        <v>28</v>
      </c>
    </row>
    <row r="395" spans="1:10" x14ac:dyDescent="0.25">
      <c r="C395" s="5" t="s">
        <v>29</v>
      </c>
    </row>
    <row r="396" spans="1:10" x14ac:dyDescent="0.25">
      <c r="C396" s="5" t="s">
        <v>30</v>
      </c>
    </row>
    <row r="397" spans="1:10" x14ac:dyDescent="0.25">
      <c r="C397" s="5" t="s">
        <v>31</v>
      </c>
    </row>
    <row r="398" spans="1:10" x14ac:dyDescent="0.25">
      <c r="C398" s="5" t="s">
        <v>206</v>
      </c>
    </row>
    <row r="399" spans="1:10" x14ac:dyDescent="0.25">
      <c r="A399" s="5">
        <v>4</v>
      </c>
      <c r="B399" s="6" t="s">
        <v>210</v>
      </c>
      <c r="C399" s="5" t="s">
        <v>209</v>
      </c>
      <c r="D399" s="7">
        <f>ROUND( 16,2 )</f>
        <v>16</v>
      </c>
      <c r="E399" s="5" t="s">
        <v>19</v>
      </c>
      <c r="F399" s="6" t="s">
        <v>20</v>
      </c>
      <c r="G399" s="8">
        <v>0</v>
      </c>
      <c r="H399" s="7">
        <f>ROUND( D$399*G399,0 )</f>
        <v>0</v>
      </c>
    </row>
    <row r="400" spans="1:10" x14ac:dyDescent="0.25">
      <c r="F400" s="6" t="s">
        <v>21</v>
      </c>
      <c r="G400" s="8">
        <v>0</v>
      </c>
      <c r="I400" s="7">
        <f>ROUND( D$399*G400,0 )</f>
        <v>0</v>
      </c>
    </row>
    <row r="401" spans="1:10" x14ac:dyDescent="0.25">
      <c r="F401" s="6" t="s">
        <v>22</v>
      </c>
      <c r="G401" s="8">
        <v>0</v>
      </c>
      <c r="J401" s="7">
        <f>ROUND( D$399*G401,2 )</f>
        <v>0</v>
      </c>
    </row>
    <row r="404" spans="1:10" x14ac:dyDescent="0.25">
      <c r="C404" s="5" t="s">
        <v>37</v>
      </c>
    </row>
    <row r="405" spans="1:10" x14ac:dyDescent="0.25">
      <c r="C405" s="5" t="s">
        <v>38</v>
      </c>
    </row>
    <row r="406" spans="1:10" x14ac:dyDescent="0.25">
      <c r="C406" s="5" t="s">
        <v>43</v>
      </c>
    </row>
    <row r="407" spans="1:10" x14ac:dyDescent="0.25">
      <c r="C407" s="5" t="s">
        <v>211</v>
      </c>
    </row>
    <row r="408" spans="1:10" x14ac:dyDescent="0.25">
      <c r="C408" s="5" t="s">
        <v>212</v>
      </c>
    </row>
    <row r="409" spans="1:10" x14ac:dyDescent="0.25">
      <c r="C409" s="5" t="s">
        <v>213</v>
      </c>
    </row>
    <row r="410" spans="1:10" x14ac:dyDescent="0.25">
      <c r="A410" s="5">
        <v>5</v>
      </c>
      <c r="B410" s="6" t="s">
        <v>214</v>
      </c>
      <c r="C410" s="5" t="s">
        <v>46</v>
      </c>
      <c r="D410" s="7">
        <f>ROUND( 23,2 )</f>
        <v>23</v>
      </c>
      <c r="E410" s="5" t="s">
        <v>19</v>
      </c>
      <c r="F410" s="6" t="s">
        <v>20</v>
      </c>
      <c r="G410" s="8">
        <v>0</v>
      </c>
      <c r="H410" s="7">
        <f>ROUND( D$410*G410,0 )</f>
        <v>0</v>
      </c>
    </row>
    <row r="411" spans="1:10" x14ac:dyDescent="0.25">
      <c r="F411" s="6" t="s">
        <v>21</v>
      </c>
      <c r="G411" s="8">
        <v>0</v>
      </c>
      <c r="I411" s="7">
        <f>ROUND( D$410*G411,0 )</f>
        <v>0</v>
      </c>
    </row>
    <row r="412" spans="1:10" x14ac:dyDescent="0.25">
      <c r="F412" s="6" t="s">
        <v>22</v>
      </c>
      <c r="G412" s="8">
        <v>0</v>
      </c>
      <c r="J412" s="7">
        <f>ROUND( D$410*G412,2 )</f>
        <v>0</v>
      </c>
    </row>
    <row r="415" spans="1:10" x14ac:dyDescent="0.25">
      <c r="C415" s="5" t="s">
        <v>37</v>
      </c>
    </row>
    <row r="416" spans="1:10" x14ac:dyDescent="0.25">
      <c r="C416" s="5" t="s">
        <v>38</v>
      </c>
    </row>
    <row r="417" spans="1:10" x14ac:dyDescent="0.25">
      <c r="C417" s="5" t="s">
        <v>43</v>
      </c>
    </row>
    <row r="418" spans="1:10" x14ac:dyDescent="0.25">
      <c r="C418" s="5" t="s">
        <v>48</v>
      </c>
    </row>
    <row r="419" spans="1:10" x14ac:dyDescent="0.25">
      <c r="C419" s="5" t="s">
        <v>213</v>
      </c>
    </row>
    <row r="420" spans="1:10" x14ac:dyDescent="0.25">
      <c r="A420" s="5">
        <v>6</v>
      </c>
      <c r="B420" s="6" t="s">
        <v>216</v>
      </c>
      <c r="C420" s="5" t="s">
        <v>215</v>
      </c>
      <c r="D420" s="7">
        <f>ROUND( 16,2 )</f>
        <v>16</v>
      </c>
      <c r="E420" s="5" t="s">
        <v>19</v>
      </c>
      <c r="F420" s="6" t="s">
        <v>20</v>
      </c>
      <c r="G420" s="8">
        <v>0</v>
      </c>
      <c r="H420" s="7">
        <f>ROUND( D$420*G420,0 )</f>
        <v>0</v>
      </c>
    </row>
    <row r="421" spans="1:10" x14ac:dyDescent="0.25">
      <c r="F421" s="6" t="s">
        <v>21</v>
      </c>
      <c r="G421" s="8">
        <v>0</v>
      </c>
      <c r="I421" s="7">
        <f>ROUND( D$420*G421,0 )</f>
        <v>0</v>
      </c>
    </row>
    <row r="422" spans="1:10" x14ac:dyDescent="0.25">
      <c r="F422" s="6" t="s">
        <v>22</v>
      </c>
      <c r="G422" s="8">
        <v>0</v>
      </c>
      <c r="J422" s="7">
        <f>ROUND( D$420*G422,2 )</f>
        <v>0</v>
      </c>
    </row>
    <row r="425" spans="1:10" x14ac:dyDescent="0.25">
      <c r="C425" s="5" t="s">
        <v>37</v>
      </c>
    </row>
    <row r="426" spans="1:10" x14ac:dyDescent="0.25">
      <c r="C426" s="5" t="s">
        <v>38</v>
      </c>
    </row>
    <row r="427" spans="1:10" x14ac:dyDescent="0.25">
      <c r="C427" s="5" t="s">
        <v>43</v>
      </c>
    </row>
    <row r="428" spans="1:10" x14ac:dyDescent="0.25">
      <c r="C428" s="5" t="s">
        <v>48</v>
      </c>
    </row>
    <row r="429" spans="1:10" x14ac:dyDescent="0.25">
      <c r="C429" s="5" t="s">
        <v>45</v>
      </c>
    </row>
    <row r="430" spans="1:10" x14ac:dyDescent="0.25">
      <c r="A430" s="5">
        <v>7</v>
      </c>
      <c r="B430" s="6" t="s">
        <v>217</v>
      </c>
      <c r="C430" s="5" t="s">
        <v>46</v>
      </c>
      <c r="D430" s="7">
        <f>ROUND( 11,2 )</f>
        <v>11</v>
      </c>
      <c r="E430" s="5" t="s">
        <v>19</v>
      </c>
      <c r="F430" s="6" t="s">
        <v>20</v>
      </c>
      <c r="G430" s="8">
        <v>0</v>
      </c>
      <c r="H430" s="7">
        <f>ROUND( D$430*G430,0 )</f>
        <v>0</v>
      </c>
    </row>
    <row r="431" spans="1:10" x14ac:dyDescent="0.25">
      <c r="F431" s="6" t="s">
        <v>21</v>
      </c>
      <c r="G431" s="8">
        <v>0</v>
      </c>
      <c r="I431" s="7">
        <f>ROUND( D$430*G431,0 )</f>
        <v>0</v>
      </c>
    </row>
    <row r="432" spans="1:10" x14ac:dyDescent="0.25">
      <c r="F432" s="6" t="s">
        <v>22</v>
      </c>
      <c r="G432" s="8">
        <v>0</v>
      </c>
      <c r="J432" s="7">
        <f>ROUND( D$430*G432,2 )</f>
        <v>0</v>
      </c>
    </row>
    <row r="435" spans="1:10" x14ac:dyDescent="0.25">
      <c r="C435" s="5" t="s">
        <v>218</v>
      </c>
    </row>
    <row r="436" spans="1:10" x14ac:dyDescent="0.25">
      <c r="C436" s="5" t="s">
        <v>219</v>
      </c>
    </row>
    <row r="437" spans="1:10" x14ac:dyDescent="0.25">
      <c r="C437" s="5" t="s">
        <v>220</v>
      </c>
    </row>
    <row r="438" spans="1:10" x14ac:dyDescent="0.25">
      <c r="C438" s="5" t="s">
        <v>221</v>
      </c>
    </row>
    <row r="439" spans="1:10" x14ac:dyDescent="0.25">
      <c r="C439" s="5" t="s">
        <v>222</v>
      </c>
    </row>
    <row r="440" spans="1:10" x14ac:dyDescent="0.25">
      <c r="C440" s="5" t="s">
        <v>223</v>
      </c>
    </row>
    <row r="441" spans="1:10" x14ac:dyDescent="0.25">
      <c r="A441" s="5">
        <v>8</v>
      </c>
      <c r="B441" s="6" t="s">
        <v>225</v>
      </c>
      <c r="C441" s="5" t="s">
        <v>224</v>
      </c>
      <c r="D441" s="7">
        <f>ROUND( 4,2 )</f>
        <v>4</v>
      </c>
      <c r="E441" s="5" t="s">
        <v>19</v>
      </c>
      <c r="F441" s="6" t="s">
        <v>20</v>
      </c>
      <c r="G441" s="8">
        <v>0</v>
      </c>
      <c r="H441" s="7">
        <f>ROUND( D$441*G441,0 )</f>
        <v>0</v>
      </c>
    </row>
    <row r="442" spans="1:10" x14ac:dyDescent="0.25">
      <c r="F442" s="6" t="s">
        <v>21</v>
      </c>
      <c r="G442" s="8">
        <v>0</v>
      </c>
      <c r="I442" s="7">
        <f>ROUND( D$441*G442,0 )</f>
        <v>0</v>
      </c>
    </row>
    <row r="443" spans="1:10" x14ac:dyDescent="0.25">
      <c r="F443" s="6" t="s">
        <v>22</v>
      </c>
      <c r="G443" s="8">
        <v>0</v>
      </c>
      <c r="J443" s="7">
        <f>ROUND( D$441*G443,2 )</f>
        <v>0</v>
      </c>
    </row>
    <row r="446" spans="1:10" x14ac:dyDescent="0.25">
      <c r="C446" s="5" t="s">
        <v>218</v>
      </c>
    </row>
    <row r="447" spans="1:10" x14ac:dyDescent="0.25">
      <c r="C447" s="5" t="s">
        <v>219</v>
      </c>
    </row>
    <row r="448" spans="1:10" x14ac:dyDescent="0.25">
      <c r="C448" s="5" t="s">
        <v>220</v>
      </c>
    </row>
    <row r="449" spans="1:10" x14ac:dyDescent="0.25">
      <c r="C449" s="5" t="s">
        <v>221</v>
      </c>
    </row>
    <row r="450" spans="1:10" x14ac:dyDescent="0.25">
      <c r="C450" s="5" t="s">
        <v>222</v>
      </c>
    </row>
    <row r="451" spans="1:10" x14ac:dyDescent="0.25">
      <c r="C451" s="5" t="s">
        <v>226</v>
      </c>
    </row>
    <row r="452" spans="1:10" x14ac:dyDescent="0.25">
      <c r="C452" s="5" t="s">
        <v>227</v>
      </c>
    </row>
    <row r="453" spans="1:10" x14ac:dyDescent="0.25">
      <c r="A453" s="5">
        <v>9</v>
      </c>
      <c r="B453" s="6" t="s">
        <v>229</v>
      </c>
      <c r="C453" s="5" t="s">
        <v>228</v>
      </c>
      <c r="D453" s="7">
        <f>ROUND( 18,2 )</f>
        <v>18</v>
      </c>
      <c r="E453" s="5" t="s">
        <v>19</v>
      </c>
      <c r="F453" s="6" t="s">
        <v>20</v>
      </c>
      <c r="G453" s="8">
        <v>0</v>
      </c>
      <c r="H453" s="7">
        <f>ROUND( D$453*G453,0 )</f>
        <v>0</v>
      </c>
    </row>
    <row r="454" spans="1:10" x14ac:dyDescent="0.25">
      <c r="F454" s="6" t="s">
        <v>21</v>
      </c>
      <c r="G454" s="8">
        <v>0</v>
      </c>
      <c r="I454" s="7">
        <f>ROUND( D$453*G454,0 )</f>
        <v>0</v>
      </c>
    </row>
    <row r="455" spans="1:10" x14ac:dyDescent="0.25">
      <c r="F455" s="6" t="s">
        <v>22</v>
      </c>
      <c r="G455" s="8">
        <v>0</v>
      </c>
      <c r="J455" s="7">
        <f>ROUND( D$453*G455,2 )</f>
        <v>0</v>
      </c>
    </row>
    <row r="458" spans="1:10" x14ac:dyDescent="0.25">
      <c r="C458" s="5" t="s">
        <v>218</v>
      </c>
    </row>
    <row r="459" spans="1:10" x14ac:dyDescent="0.25">
      <c r="C459" s="5" t="s">
        <v>230</v>
      </c>
    </row>
    <row r="460" spans="1:10" x14ac:dyDescent="0.25">
      <c r="C460" s="5" t="s">
        <v>231</v>
      </c>
    </row>
    <row r="461" spans="1:10" x14ac:dyDescent="0.25">
      <c r="C461" s="5" t="s">
        <v>232</v>
      </c>
    </row>
    <row r="462" spans="1:10" x14ac:dyDescent="0.25">
      <c r="C462" s="5" t="s">
        <v>222</v>
      </c>
    </row>
    <row r="463" spans="1:10" x14ac:dyDescent="0.25">
      <c r="A463" s="5">
        <v>10</v>
      </c>
      <c r="B463" s="6" t="s">
        <v>234</v>
      </c>
      <c r="C463" s="5" t="s">
        <v>233</v>
      </c>
      <c r="D463" s="7">
        <f>ROUND( 17,2 )</f>
        <v>17</v>
      </c>
      <c r="E463" s="5" t="s">
        <v>19</v>
      </c>
      <c r="F463" s="6" t="s">
        <v>20</v>
      </c>
      <c r="G463" s="8">
        <v>0</v>
      </c>
      <c r="H463" s="7">
        <f>ROUND( D$463*G463,0 )</f>
        <v>0</v>
      </c>
    </row>
    <row r="464" spans="1:10" x14ac:dyDescent="0.25">
      <c r="F464" s="6" t="s">
        <v>21</v>
      </c>
      <c r="G464" s="8">
        <v>0</v>
      </c>
      <c r="I464" s="7">
        <f>ROUND( D$463*G464,0 )</f>
        <v>0</v>
      </c>
    </row>
    <row r="465" spans="1:10" x14ac:dyDescent="0.25">
      <c r="F465" s="6" t="s">
        <v>22</v>
      </c>
      <c r="G465" s="8">
        <v>0</v>
      </c>
      <c r="J465" s="7">
        <f>ROUND( D$463*G465,2 )</f>
        <v>0</v>
      </c>
    </row>
    <row r="468" spans="1:10" x14ac:dyDescent="0.25">
      <c r="C468" s="5" t="s">
        <v>235</v>
      </c>
    </row>
    <row r="469" spans="1:10" x14ac:dyDescent="0.25">
      <c r="C469" s="5" t="s">
        <v>236</v>
      </c>
    </row>
    <row r="470" spans="1:10" x14ac:dyDescent="0.25">
      <c r="C470" s="5" t="s">
        <v>118</v>
      </c>
    </row>
    <row r="471" spans="1:10" x14ac:dyDescent="0.25">
      <c r="C471" s="5" t="s">
        <v>237</v>
      </c>
    </row>
    <row r="472" spans="1:10" x14ac:dyDescent="0.25">
      <c r="A472" s="5">
        <v>11</v>
      </c>
      <c r="B472" s="6" t="s">
        <v>239</v>
      </c>
      <c r="C472" s="5" t="s">
        <v>238</v>
      </c>
      <c r="D472" s="7">
        <f>ROUND( 1,2 )</f>
        <v>1</v>
      </c>
      <c r="E472" s="5" t="s">
        <v>93</v>
      </c>
      <c r="F472" s="6" t="s">
        <v>20</v>
      </c>
      <c r="G472" s="8">
        <v>0</v>
      </c>
      <c r="H472" s="7">
        <f>ROUND( D$472*G472,0 )</f>
        <v>0</v>
      </c>
    </row>
    <row r="473" spans="1:10" x14ac:dyDescent="0.25">
      <c r="F473" s="6" t="s">
        <v>21</v>
      </c>
      <c r="G473" s="8">
        <v>0</v>
      </c>
      <c r="I473" s="7">
        <f>ROUND( D$472*G473,0 )</f>
        <v>0</v>
      </c>
    </row>
    <row r="474" spans="1:10" x14ac:dyDescent="0.25">
      <c r="F474" s="6" t="s">
        <v>22</v>
      </c>
      <c r="G474" s="8">
        <v>0</v>
      </c>
      <c r="J474" s="7">
        <f>ROUND( D$472*G474,2 )</f>
        <v>0</v>
      </c>
    </row>
    <row r="477" spans="1:10" x14ac:dyDescent="0.25">
      <c r="C477" s="5" t="s">
        <v>240</v>
      </c>
    </row>
    <row r="478" spans="1:10" x14ac:dyDescent="0.25">
      <c r="C478" s="5" t="s">
        <v>241</v>
      </c>
    </row>
    <row r="479" spans="1:10" x14ac:dyDescent="0.25">
      <c r="C479" s="5" t="s">
        <v>242</v>
      </c>
    </row>
    <row r="480" spans="1:10" x14ac:dyDescent="0.25">
      <c r="C480" s="5" t="s">
        <v>243</v>
      </c>
    </row>
    <row r="481" spans="1:10" x14ac:dyDescent="0.25">
      <c r="C481" s="5" t="s">
        <v>118</v>
      </c>
    </row>
    <row r="482" spans="1:10" x14ac:dyDescent="0.25">
      <c r="C482" s="5" t="s">
        <v>244</v>
      </c>
    </row>
    <row r="483" spans="1:10" x14ac:dyDescent="0.25">
      <c r="A483" s="5">
        <v>12</v>
      </c>
      <c r="B483" s="6" t="s">
        <v>246</v>
      </c>
      <c r="C483" s="5" t="s">
        <v>245</v>
      </c>
      <c r="D483" s="7">
        <f>ROUND( 4,2 )</f>
        <v>4</v>
      </c>
      <c r="E483" s="5" t="s">
        <v>93</v>
      </c>
      <c r="F483" s="6" t="s">
        <v>20</v>
      </c>
      <c r="G483" s="8">
        <v>0</v>
      </c>
      <c r="H483" s="7">
        <f>ROUND( D$483*G483,0 )</f>
        <v>0</v>
      </c>
    </row>
    <row r="484" spans="1:10" x14ac:dyDescent="0.25">
      <c r="F484" s="6" t="s">
        <v>21</v>
      </c>
      <c r="G484" s="8">
        <v>0</v>
      </c>
      <c r="I484" s="7">
        <f>ROUND( D$483*G484,0 )</f>
        <v>0</v>
      </c>
    </row>
    <row r="485" spans="1:10" x14ac:dyDescent="0.25">
      <c r="F485" s="6" t="s">
        <v>22</v>
      </c>
      <c r="G485" s="8">
        <v>0</v>
      </c>
      <c r="J485" s="7">
        <f>ROUND( D$483*G485,2 )</f>
        <v>0</v>
      </c>
    </row>
    <row r="488" spans="1:10" x14ac:dyDescent="0.25">
      <c r="C488" s="5" t="s">
        <v>247</v>
      </c>
    </row>
    <row r="489" spans="1:10" x14ac:dyDescent="0.25">
      <c r="C489" s="5" t="s">
        <v>248</v>
      </c>
    </row>
    <row r="490" spans="1:10" x14ac:dyDescent="0.25">
      <c r="C490" s="5" t="s">
        <v>249</v>
      </c>
    </row>
    <row r="491" spans="1:10" x14ac:dyDescent="0.25">
      <c r="C491" s="5" t="s">
        <v>250</v>
      </c>
    </row>
    <row r="492" spans="1:10" x14ac:dyDescent="0.25">
      <c r="C492" s="5" t="s">
        <v>251</v>
      </c>
    </row>
    <row r="493" spans="1:10" x14ac:dyDescent="0.25">
      <c r="C493" s="5" t="s">
        <v>252</v>
      </c>
    </row>
    <row r="494" spans="1:10" x14ac:dyDescent="0.25">
      <c r="C494" s="5" t="s">
        <v>253</v>
      </c>
    </row>
    <row r="495" spans="1:10" x14ac:dyDescent="0.25">
      <c r="C495" s="5" t="s">
        <v>254</v>
      </c>
    </row>
    <row r="496" spans="1:10" x14ac:dyDescent="0.25">
      <c r="C496" s="5" t="s">
        <v>255</v>
      </c>
    </row>
    <row r="497" spans="1:10" x14ac:dyDescent="0.25">
      <c r="C497" s="5" t="s">
        <v>256</v>
      </c>
    </row>
    <row r="498" spans="1:10" x14ac:dyDescent="0.25">
      <c r="C498" s="5" t="s">
        <v>257</v>
      </c>
    </row>
    <row r="499" spans="1:10" x14ac:dyDescent="0.25">
      <c r="C499" s="5" t="s">
        <v>258</v>
      </c>
    </row>
    <row r="500" spans="1:10" x14ac:dyDescent="0.25">
      <c r="C500" s="5" t="s">
        <v>259</v>
      </c>
    </row>
    <row r="501" spans="1:10" x14ac:dyDescent="0.25">
      <c r="A501" s="5">
        <v>13</v>
      </c>
      <c r="B501" s="6" t="s">
        <v>261</v>
      </c>
      <c r="C501" s="5" t="s">
        <v>260</v>
      </c>
      <c r="D501" s="7">
        <f>ROUND( 1,2 )</f>
        <v>1</v>
      </c>
      <c r="E501" s="5" t="s">
        <v>93</v>
      </c>
      <c r="F501" s="6" t="s">
        <v>20</v>
      </c>
      <c r="G501" s="8">
        <v>0</v>
      </c>
      <c r="H501" s="7">
        <f>ROUND( D$501*G501,0 )</f>
        <v>0</v>
      </c>
    </row>
    <row r="502" spans="1:10" x14ac:dyDescent="0.25">
      <c r="F502" s="6" t="s">
        <v>21</v>
      </c>
      <c r="G502" s="8">
        <v>0</v>
      </c>
      <c r="I502" s="7">
        <f>ROUND( D$501*G502,0 )</f>
        <v>0</v>
      </c>
    </row>
    <row r="503" spans="1:10" x14ac:dyDescent="0.25">
      <c r="F503" s="6" t="s">
        <v>22</v>
      </c>
      <c r="G503" s="8">
        <v>0</v>
      </c>
      <c r="J503" s="7">
        <f>ROUND( D$501*G503,2 )</f>
        <v>0</v>
      </c>
    </row>
    <row r="506" spans="1:10" x14ac:dyDescent="0.25">
      <c r="C506" s="5" t="s">
        <v>262</v>
      </c>
    </row>
    <row r="507" spans="1:10" x14ac:dyDescent="0.25">
      <c r="C507" s="5" t="s">
        <v>263</v>
      </c>
    </row>
    <row r="508" spans="1:10" x14ac:dyDescent="0.25">
      <c r="C508" s="5" t="s">
        <v>264</v>
      </c>
    </row>
    <row r="509" spans="1:10" x14ac:dyDescent="0.25">
      <c r="C509" s="5" t="s">
        <v>265</v>
      </c>
    </row>
    <row r="510" spans="1:10" x14ac:dyDescent="0.25">
      <c r="C510" s="5" t="s">
        <v>266</v>
      </c>
    </row>
    <row r="511" spans="1:10" x14ac:dyDescent="0.25">
      <c r="C511" s="5" t="s">
        <v>267</v>
      </c>
    </row>
    <row r="512" spans="1:10" x14ac:dyDescent="0.25">
      <c r="C512" s="5" t="s">
        <v>268</v>
      </c>
    </row>
    <row r="513" spans="1:10" x14ac:dyDescent="0.25">
      <c r="C513" s="5" t="s">
        <v>269</v>
      </c>
    </row>
    <row r="514" spans="1:10" x14ac:dyDescent="0.25">
      <c r="A514" s="5">
        <v>14</v>
      </c>
      <c r="B514" s="6" t="s">
        <v>271</v>
      </c>
      <c r="C514" s="5" t="s">
        <v>270</v>
      </c>
      <c r="D514" s="7">
        <f>ROUND( 1,2 )</f>
        <v>1</v>
      </c>
      <c r="E514" s="5" t="s">
        <v>93</v>
      </c>
      <c r="F514" s="6" t="s">
        <v>20</v>
      </c>
      <c r="G514" s="8">
        <v>0</v>
      </c>
      <c r="H514" s="7">
        <f>ROUND( D$514*G514,0 )</f>
        <v>0</v>
      </c>
    </row>
    <row r="515" spans="1:10" x14ac:dyDescent="0.25">
      <c r="F515" s="6" t="s">
        <v>21</v>
      </c>
      <c r="G515" s="8">
        <v>0</v>
      </c>
      <c r="I515" s="7">
        <f>ROUND( D$514*G515,0 )</f>
        <v>0</v>
      </c>
    </row>
    <row r="516" spans="1:10" x14ac:dyDescent="0.25">
      <c r="F516" s="6" t="s">
        <v>22</v>
      </c>
      <c r="G516" s="8">
        <v>0</v>
      </c>
      <c r="J516" s="7">
        <f>ROUND( D$514*G516,2 )</f>
        <v>0</v>
      </c>
    </row>
    <row r="519" spans="1:10" x14ac:dyDescent="0.25">
      <c r="C519" s="5" t="s">
        <v>272</v>
      </c>
    </row>
    <row r="520" spans="1:10" x14ac:dyDescent="0.25">
      <c r="C520" s="5" t="s">
        <v>273</v>
      </c>
    </row>
    <row r="521" spans="1:10" x14ac:dyDescent="0.25">
      <c r="A521" s="5">
        <v>15</v>
      </c>
      <c r="B521" s="6" t="s">
        <v>275</v>
      </c>
      <c r="C521" s="5" t="s">
        <v>274</v>
      </c>
      <c r="D521" s="7">
        <f>ROUND( 1,2 )</f>
        <v>1</v>
      </c>
      <c r="E521" s="5" t="s">
        <v>93</v>
      </c>
      <c r="F521" s="6" t="s">
        <v>20</v>
      </c>
      <c r="G521" s="8">
        <v>0</v>
      </c>
      <c r="H521" s="7">
        <f>ROUND( D$521*G521,0 )</f>
        <v>0</v>
      </c>
    </row>
    <row r="522" spans="1:10" x14ac:dyDescent="0.25">
      <c r="F522" s="6" t="s">
        <v>21</v>
      </c>
      <c r="G522" s="8">
        <v>0</v>
      </c>
      <c r="I522" s="7">
        <f>ROUND( D$521*G522,0 )</f>
        <v>0</v>
      </c>
    </row>
    <row r="523" spans="1:10" x14ac:dyDescent="0.25">
      <c r="F523" s="6" t="s">
        <v>22</v>
      </c>
      <c r="G523" s="8">
        <v>0</v>
      </c>
      <c r="J523" s="7">
        <f>ROUND( D$521*G523,2 )</f>
        <v>0</v>
      </c>
    </row>
    <row r="526" spans="1:10" x14ac:dyDescent="0.25">
      <c r="C526" s="5" t="s">
        <v>276</v>
      </c>
    </row>
    <row r="527" spans="1:10" x14ac:dyDescent="0.25">
      <c r="C527" s="5" t="s">
        <v>277</v>
      </c>
    </row>
    <row r="528" spans="1:10" x14ac:dyDescent="0.25">
      <c r="C528" s="5" t="s">
        <v>278</v>
      </c>
    </row>
    <row r="529" spans="1:10" x14ac:dyDescent="0.25">
      <c r="C529" s="5" t="s">
        <v>279</v>
      </c>
    </row>
    <row r="530" spans="1:10" x14ac:dyDescent="0.25">
      <c r="A530" s="5">
        <v>16</v>
      </c>
      <c r="B530" s="6" t="s">
        <v>281</v>
      </c>
      <c r="C530" s="5" t="s">
        <v>280</v>
      </c>
      <c r="D530" s="7">
        <f>ROUND( 3,2 )</f>
        <v>3</v>
      </c>
      <c r="E530" s="5" t="s">
        <v>93</v>
      </c>
      <c r="F530" s="6" t="s">
        <v>20</v>
      </c>
      <c r="G530" s="8">
        <v>0</v>
      </c>
      <c r="H530" s="7">
        <f>ROUND( D$530*G530,0 )</f>
        <v>0</v>
      </c>
    </row>
    <row r="531" spans="1:10" x14ac:dyDescent="0.25">
      <c r="F531" s="6" t="s">
        <v>21</v>
      </c>
      <c r="G531" s="8">
        <v>0</v>
      </c>
      <c r="I531" s="7">
        <f>ROUND( D$530*G531,0 )</f>
        <v>0</v>
      </c>
    </row>
    <row r="532" spans="1:10" x14ac:dyDescent="0.25">
      <c r="F532" s="6" t="s">
        <v>22</v>
      </c>
      <c r="G532" s="8">
        <v>0</v>
      </c>
      <c r="J532" s="7">
        <f>ROUND( D$530*G532,2 )</f>
        <v>0</v>
      </c>
    </row>
    <row r="535" spans="1:10" x14ac:dyDescent="0.25">
      <c r="C535" s="5" t="s">
        <v>282</v>
      </c>
    </row>
    <row r="536" spans="1:10" x14ac:dyDescent="0.25">
      <c r="C536" s="5" t="s">
        <v>283</v>
      </c>
    </row>
    <row r="537" spans="1:10" x14ac:dyDescent="0.25">
      <c r="C537" s="5" t="s">
        <v>118</v>
      </c>
    </row>
    <row r="538" spans="1:10" x14ac:dyDescent="0.25">
      <c r="C538" s="5" t="s">
        <v>279</v>
      </c>
    </row>
    <row r="539" spans="1:10" x14ac:dyDescent="0.25">
      <c r="C539" s="5" t="s">
        <v>284</v>
      </c>
    </row>
    <row r="540" spans="1:10" x14ac:dyDescent="0.25">
      <c r="A540" s="5">
        <v>17</v>
      </c>
      <c r="B540" s="6" t="s">
        <v>286</v>
      </c>
      <c r="C540" s="5" t="s">
        <v>285</v>
      </c>
      <c r="D540" s="7">
        <f>ROUND( 2,2 )</f>
        <v>2</v>
      </c>
      <c r="E540" s="5" t="s">
        <v>93</v>
      </c>
      <c r="F540" s="6" t="s">
        <v>20</v>
      </c>
      <c r="G540" s="8">
        <v>0</v>
      </c>
      <c r="H540" s="7">
        <f>ROUND( D$540*G540,0 )</f>
        <v>0</v>
      </c>
    </row>
    <row r="541" spans="1:10" x14ac:dyDescent="0.25">
      <c r="F541" s="6" t="s">
        <v>21</v>
      </c>
      <c r="G541" s="8">
        <v>0</v>
      </c>
      <c r="I541" s="7">
        <f>ROUND( D$540*G541,0 )</f>
        <v>0</v>
      </c>
    </row>
    <row r="542" spans="1:10" x14ac:dyDescent="0.25">
      <c r="F542" s="6" t="s">
        <v>22</v>
      </c>
      <c r="G542" s="8">
        <v>0</v>
      </c>
      <c r="J542" s="7">
        <f>ROUND( D$540*G542,2 )</f>
        <v>0</v>
      </c>
    </row>
    <row r="545" spans="1:10" x14ac:dyDescent="0.25">
      <c r="C545" s="5" t="s">
        <v>282</v>
      </c>
    </row>
    <row r="546" spans="1:10" x14ac:dyDescent="0.25">
      <c r="C546" s="5" t="s">
        <v>283</v>
      </c>
    </row>
    <row r="547" spans="1:10" x14ac:dyDescent="0.25">
      <c r="C547" s="5" t="s">
        <v>118</v>
      </c>
    </row>
    <row r="548" spans="1:10" x14ac:dyDescent="0.25">
      <c r="C548" s="5" t="s">
        <v>279</v>
      </c>
    </row>
    <row r="549" spans="1:10" x14ac:dyDescent="0.25">
      <c r="C549" s="5" t="s">
        <v>287</v>
      </c>
    </row>
    <row r="550" spans="1:10" x14ac:dyDescent="0.25">
      <c r="A550" s="5">
        <v>18</v>
      </c>
      <c r="B550" s="6" t="s">
        <v>289</v>
      </c>
      <c r="C550" s="5" t="s">
        <v>288</v>
      </c>
      <c r="D550" s="7">
        <f>ROUND( 1,2 )</f>
        <v>1</v>
      </c>
      <c r="E550" s="5" t="s">
        <v>93</v>
      </c>
      <c r="F550" s="6" t="s">
        <v>20</v>
      </c>
      <c r="G550" s="8">
        <v>0</v>
      </c>
      <c r="H550" s="7">
        <f>ROUND( D$550*G550,0 )</f>
        <v>0</v>
      </c>
    </row>
    <row r="551" spans="1:10" x14ac:dyDescent="0.25">
      <c r="F551" s="6" t="s">
        <v>21</v>
      </c>
      <c r="G551" s="8">
        <v>0</v>
      </c>
      <c r="I551" s="7">
        <f>ROUND( D$550*G551,0 )</f>
        <v>0</v>
      </c>
    </row>
    <row r="552" spans="1:10" x14ac:dyDescent="0.25">
      <c r="F552" s="6" t="s">
        <v>22</v>
      </c>
      <c r="G552" s="8">
        <v>0</v>
      </c>
      <c r="J552" s="7">
        <f>ROUND( D$550*G552,2 )</f>
        <v>0</v>
      </c>
    </row>
    <row r="555" spans="1:10" x14ac:dyDescent="0.25">
      <c r="C555" s="5" t="s">
        <v>290</v>
      </c>
    </row>
    <row r="556" spans="1:10" x14ac:dyDescent="0.25">
      <c r="C556" s="5" t="s">
        <v>277</v>
      </c>
    </row>
    <row r="557" spans="1:10" x14ac:dyDescent="0.25">
      <c r="C557" s="5" t="s">
        <v>291</v>
      </c>
    </row>
    <row r="558" spans="1:10" x14ac:dyDescent="0.25">
      <c r="C558" s="5" t="s">
        <v>118</v>
      </c>
    </row>
    <row r="559" spans="1:10" x14ac:dyDescent="0.25">
      <c r="C559" s="5" t="s">
        <v>279</v>
      </c>
    </row>
    <row r="560" spans="1:10" x14ac:dyDescent="0.25">
      <c r="A560" s="5">
        <v>19</v>
      </c>
      <c r="B560" s="6" t="s">
        <v>293</v>
      </c>
      <c r="C560" s="5" t="s">
        <v>292</v>
      </c>
      <c r="D560" s="7">
        <f>ROUND( 2,2 )</f>
        <v>2</v>
      </c>
      <c r="E560" s="5" t="s">
        <v>93</v>
      </c>
      <c r="F560" s="6" t="s">
        <v>20</v>
      </c>
      <c r="G560" s="8">
        <v>0</v>
      </c>
      <c r="H560" s="7">
        <f>ROUND( D$560*G560,0 )</f>
        <v>0</v>
      </c>
    </row>
    <row r="561" spans="1:10" x14ac:dyDescent="0.25">
      <c r="F561" s="6" t="s">
        <v>21</v>
      </c>
      <c r="G561" s="8">
        <v>0</v>
      </c>
      <c r="I561" s="7">
        <f>ROUND( D$560*G561,0 )</f>
        <v>0</v>
      </c>
    </row>
    <row r="562" spans="1:10" x14ac:dyDescent="0.25">
      <c r="F562" s="6" t="s">
        <v>22</v>
      </c>
      <c r="G562" s="8">
        <v>0</v>
      </c>
      <c r="J562" s="7">
        <f>ROUND( D$560*G562,2 )</f>
        <v>0</v>
      </c>
    </row>
    <row r="565" spans="1:10" x14ac:dyDescent="0.25">
      <c r="C565" s="5" t="s">
        <v>294</v>
      </c>
    </row>
    <row r="566" spans="1:10" x14ac:dyDescent="0.25">
      <c r="C566" s="5" t="s">
        <v>295</v>
      </c>
    </row>
    <row r="567" spans="1:10" x14ac:dyDescent="0.25">
      <c r="C567" s="5" t="s">
        <v>296</v>
      </c>
    </row>
    <row r="568" spans="1:10" x14ac:dyDescent="0.25">
      <c r="C568" s="5" t="s">
        <v>266</v>
      </c>
    </row>
    <row r="569" spans="1:10" x14ac:dyDescent="0.25">
      <c r="C569" s="5" t="s">
        <v>297</v>
      </c>
    </row>
    <row r="570" spans="1:10" x14ac:dyDescent="0.25">
      <c r="C570" s="5" t="s">
        <v>298</v>
      </c>
    </row>
    <row r="571" spans="1:10" x14ac:dyDescent="0.25">
      <c r="C571" s="5" t="s">
        <v>118</v>
      </c>
    </row>
    <row r="572" spans="1:10" x14ac:dyDescent="0.25">
      <c r="C572" s="5" t="s">
        <v>299</v>
      </c>
    </row>
    <row r="573" spans="1:10" x14ac:dyDescent="0.25">
      <c r="C573" s="5" t="s">
        <v>300</v>
      </c>
    </row>
    <row r="574" spans="1:10" x14ac:dyDescent="0.25">
      <c r="A574" s="5">
        <v>20</v>
      </c>
      <c r="B574" s="6" t="s">
        <v>302</v>
      </c>
      <c r="C574" s="5" t="s">
        <v>301</v>
      </c>
      <c r="D574" s="7">
        <f>ROUND( 3,2 )</f>
        <v>3</v>
      </c>
      <c r="E574" s="5" t="s">
        <v>93</v>
      </c>
      <c r="F574" s="6" t="s">
        <v>20</v>
      </c>
      <c r="G574" s="8">
        <v>0</v>
      </c>
      <c r="H574" s="7">
        <f>ROUND( D$574*G574,0 )</f>
        <v>0</v>
      </c>
    </row>
    <row r="575" spans="1:10" x14ac:dyDescent="0.25">
      <c r="F575" s="6" t="s">
        <v>21</v>
      </c>
      <c r="G575" s="8">
        <v>0</v>
      </c>
      <c r="I575" s="7">
        <f>ROUND( D$574*G575,0 )</f>
        <v>0</v>
      </c>
    </row>
    <row r="576" spans="1:10" x14ac:dyDescent="0.25">
      <c r="F576" s="6" t="s">
        <v>22</v>
      </c>
      <c r="G576" s="8">
        <v>0</v>
      </c>
      <c r="J576" s="7">
        <f>ROUND( D$574*G576,2 )</f>
        <v>0</v>
      </c>
    </row>
    <row r="579" spans="1:10" x14ac:dyDescent="0.25">
      <c r="C579" s="5" t="s">
        <v>303</v>
      </c>
    </row>
    <row r="580" spans="1:10" x14ac:dyDescent="0.25">
      <c r="C580" s="5" t="s">
        <v>304</v>
      </c>
    </row>
    <row r="581" spans="1:10" x14ac:dyDescent="0.25">
      <c r="C581" s="5" t="s">
        <v>305</v>
      </c>
    </row>
    <row r="582" spans="1:10" x14ac:dyDescent="0.25">
      <c r="C582" s="5" t="s">
        <v>306</v>
      </c>
    </row>
    <row r="583" spans="1:10" x14ac:dyDescent="0.25">
      <c r="C583" s="5" t="s">
        <v>307</v>
      </c>
    </row>
    <row r="584" spans="1:10" x14ac:dyDescent="0.25">
      <c r="C584" s="5" t="s">
        <v>308</v>
      </c>
    </row>
    <row r="585" spans="1:10" x14ac:dyDescent="0.25">
      <c r="C585" s="5" t="s">
        <v>309</v>
      </c>
    </row>
    <row r="586" spans="1:10" x14ac:dyDescent="0.25">
      <c r="C586" s="5" t="s">
        <v>118</v>
      </c>
    </row>
    <row r="587" spans="1:10" x14ac:dyDescent="0.25">
      <c r="C587" s="5" t="s">
        <v>310</v>
      </c>
    </row>
    <row r="588" spans="1:10" x14ac:dyDescent="0.25">
      <c r="C588" s="5" t="s">
        <v>311</v>
      </c>
    </row>
    <row r="589" spans="1:10" x14ac:dyDescent="0.25">
      <c r="A589" s="5">
        <v>21</v>
      </c>
      <c r="B589" s="6" t="s">
        <v>313</v>
      </c>
      <c r="C589" s="5" t="s">
        <v>312</v>
      </c>
      <c r="D589" s="7">
        <f>ROUND( 4,2 )</f>
        <v>4</v>
      </c>
      <c r="E589" s="5" t="s">
        <v>93</v>
      </c>
      <c r="F589" s="6" t="s">
        <v>20</v>
      </c>
      <c r="G589" s="8">
        <v>0</v>
      </c>
      <c r="H589" s="7">
        <f>ROUND( D$589*G589,0 )</f>
        <v>0</v>
      </c>
    </row>
    <row r="590" spans="1:10" x14ac:dyDescent="0.25">
      <c r="F590" s="6" t="s">
        <v>21</v>
      </c>
      <c r="G590" s="8">
        <v>0</v>
      </c>
      <c r="I590" s="7">
        <f>ROUND( D$589*G590,0 )</f>
        <v>0</v>
      </c>
    </row>
    <row r="591" spans="1:10" x14ac:dyDescent="0.25">
      <c r="F591" s="6" t="s">
        <v>22</v>
      </c>
      <c r="G591" s="8">
        <v>0</v>
      </c>
      <c r="J591" s="7">
        <f>ROUND( D$589*G591,2 )</f>
        <v>0</v>
      </c>
    </row>
    <row r="594" spans="1:10" x14ac:dyDescent="0.25">
      <c r="C594" s="5" t="s">
        <v>314</v>
      </c>
    </row>
    <row r="595" spans="1:10" x14ac:dyDescent="0.25">
      <c r="C595" s="5" t="s">
        <v>315</v>
      </c>
    </row>
    <row r="596" spans="1:10" x14ac:dyDescent="0.25">
      <c r="C596" s="5" t="s">
        <v>316</v>
      </c>
    </row>
    <row r="597" spans="1:10" x14ac:dyDescent="0.25">
      <c r="C597" s="5" t="s">
        <v>306</v>
      </c>
    </row>
    <row r="598" spans="1:10" x14ac:dyDescent="0.25">
      <c r="C598" s="5" t="s">
        <v>317</v>
      </c>
    </row>
    <row r="599" spans="1:10" x14ac:dyDescent="0.25">
      <c r="C599" s="5" t="s">
        <v>118</v>
      </c>
    </row>
    <row r="600" spans="1:10" x14ac:dyDescent="0.25">
      <c r="C600" s="5" t="s">
        <v>318</v>
      </c>
    </row>
    <row r="601" spans="1:10" x14ac:dyDescent="0.25">
      <c r="A601" s="5">
        <v>22</v>
      </c>
      <c r="B601" s="6" t="s">
        <v>320</v>
      </c>
      <c r="C601" s="5" t="s">
        <v>319</v>
      </c>
      <c r="D601" s="7">
        <f>ROUND( 2,2 )</f>
        <v>2</v>
      </c>
      <c r="E601" s="5" t="s">
        <v>93</v>
      </c>
      <c r="F601" s="6" t="s">
        <v>20</v>
      </c>
      <c r="G601" s="8">
        <v>0</v>
      </c>
      <c r="H601" s="7">
        <f>ROUND( D$601*G601,0 )</f>
        <v>0</v>
      </c>
    </row>
    <row r="602" spans="1:10" x14ac:dyDescent="0.25">
      <c r="F602" s="6" t="s">
        <v>21</v>
      </c>
      <c r="G602" s="8">
        <v>0</v>
      </c>
      <c r="I602" s="7">
        <f>ROUND( D$601*G602,0 )</f>
        <v>0</v>
      </c>
    </row>
    <row r="603" spans="1:10" x14ac:dyDescent="0.25">
      <c r="F603" s="6" t="s">
        <v>22</v>
      </c>
      <c r="G603" s="8">
        <v>0</v>
      </c>
      <c r="J603" s="7">
        <f>ROUND( D$601*G603,2 )</f>
        <v>0</v>
      </c>
    </row>
    <row r="606" spans="1:10" x14ac:dyDescent="0.25">
      <c r="C606" s="5" t="s">
        <v>321</v>
      </c>
    </row>
    <row r="607" spans="1:10" x14ac:dyDescent="0.25">
      <c r="C607" s="5" t="s">
        <v>322</v>
      </c>
    </row>
    <row r="608" spans="1:10" x14ac:dyDescent="0.25">
      <c r="C608" s="5" t="s">
        <v>155</v>
      </c>
    </row>
    <row r="609" spans="1:10" x14ac:dyDescent="0.25">
      <c r="A609" s="5">
        <v>23</v>
      </c>
      <c r="B609" s="6" t="s">
        <v>324</v>
      </c>
      <c r="C609" s="5" t="s">
        <v>323</v>
      </c>
      <c r="D609" s="7">
        <f>ROUND( 1,2 )</f>
        <v>1</v>
      </c>
      <c r="E609" s="5" t="s">
        <v>93</v>
      </c>
      <c r="F609" s="6" t="s">
        <v>20</v>
      </c>
      <c r="G609" s="8">
        <v>0</v>
      </c>
      <c r="H609" s="7">
        <f>ROUND( D$609*G609,0 )</f>
        <v>0</v>
      </c>
    </row>
    <row r="610" spans="1:10" x14ac:dyDescent="0.25">
      <c r="F610" s="6" t="s">
        <v>21</v>
      </c>
      <c r="G610" s="8">
        <v>0</v>
      </c>
      <c r="I610" s="7">
        <f>ROUND( D$609*G610,0 )</f>
        <v>0</v>
      </c>
    </row>
    <row r="611" spans="1:10" x14ac:dyDescent="0.25">
      <c r="F611" s="6" t="s">
        <v>22</v>
      </c>
      <c r="G611" s="8">
        <v>0</v>
      </c>
      <c r="J611" s="7">
        <f>ROUND( D$609*G611,2 )</f>
        <v>0</v>
      </c>
    </row>
    <row r="614" spans="1:10" x14ac:dyDescent="0.25">
      <c r="C614" s="5" t="s">
        <v>325</v>
      </c>
    </row>
    <row r="615" spans="1:10" x14ac:dyDescent="0.25">
      <c r="C615" s="5" t="s">
        <v>155</v>
      </c>
    </row>
    <row r="616" spans="1:10" x14ac:dyDescent="0.25">
      <c r="A616" s="5">
        <v>24</v>
      </c>
      <c r="B616" s="6" t="s">
        <v>327</v>
      </c>
      <c r="C616" s="5" t="s">
        <v>326</v>
      </c>
      <c r="D616" s="7">
        <f>ROUND( 1,2 )</f>
        <v>1</v>
      </c>
      <c r="E616" s="5" t="s">
        <v>93</v>
      </c>
      <c r="F616" s="6" t="s">
        <v>20</v>
      </c>
      <c r="G616" s="8">
        <v>0</v>
      </c>
      <c r="H616" s="7">
        <f>ROUND( D$616*G616,0 )</f>
        <v>0</v>
      </c>
    </row>
    <row r="617" spans="1:10" x14ac:dyDescent="0.25">
      <c r="F617" s="6" t="s">
        <v>21</v>
      </c>
      <c r="G617" s="8">
        <v>0</v>
      </c>
      <c r="I617" s="7">
        <f>ROUND( D$616*G617,0 )</f>
        <v>0</v>
      </c>
    </row>
    <row r="618" spans="1:10" x14ac:dyDescent="0.25">
      <c r="F618" s="6" t="s">
        <v>22</v>
      </c>
      <c r="G618" s="8">
        <v>0</v>
      </c>
      <c r="J618" s="7">
        <f>ROUND( D$616*G618,2 )</f>
        <v>0</v>
      </c>
    </row>
    <row r="621" spans="1:10" x14ac:dyDescent="0.25">
      <c r="C621" s="5" t="s">
        <v>328</v>
      </c>
    </row>
    <row r="622" spans="1:10" x14ac:dyDescent="0.25">
      <c r="C622" s="5" t="s">
        <v>329</v>
      </c>
    </row>
    <row r="623" spans="1:10" x14ac:dyDescent="0.25">
      <c r="C623" s="5" t="s">
        <v>118</v>
      </c>
    </row>
    <row r="624" spans="1:10" x14ac:dyDescent="0.25">
      <c r="C624" s="5" t="s">
        <v>330</v>
      </c>
    </row>
    <row r="625" spans="1:10" x14ac:dyDescent="0.25">
      <c r="A625" s="5">
        <v>25</v>
      </c>
      <c r="B625" s="6" t="s">
        <v>332</v>
      </c>
      <c r="C625" s="5" t="s">
        <v>331</v>
      </c>
      <c r="D625" s="7">
        <f>ROUND( 1,2 )</f>
        <v>1</v>
      </c>
      <c r="E625" s="5" t="s">
        <v>93</v>
      </c>
      <c r="F625" s="6" t="s">
        <v>20</v>
      </c>
      <c r="G625" s="8">
        <v>0</v>
      </c>
      <c r="H625" s="7">
        <f>ROUND( D$625*G625,0 )</f>
        <v>0</v>
      </c>
    </row>
    <row r="626" spans="1:10" x14ac:dyDescent="0.25">
      <c r="F626" s="6" t="s">
        <v>21</v>
      </c>
      <c r="G626" s="8">
        <v>0</v>
      </c>
      <c r="I626" s="7">
        <f>ROUND( D$625*G626,0 )</f>
        <v>0</v>
      </c>
    </row>
    <row r="627" spans="1:10" x14ac:dyDescent="0.25">
      <c r="F627" s="6" t="s">
        <v>22</v>
      </c>
      <c r="G627" s="8">
        <v>0</v>
      </c>
      <c r="J627" s="7">
        <f>ROUND( D$625*G627,2 )</f>
        <v>0</v>
      </c>
    </row>
    <row r="630" spans="1:10" x14ac:dyDescent="0.25">
      <c r="C630" s="5" t="s">
        <v>333</v>
      </c>
    </row>
    <row r="631" spans="1:10" x14ac:dyDescent="0.25">
      <c r="C631" s="5" t="s">
        <v>277</v>
      </c>
    </row>
    <row r="632" spans="1:10" x14ac:dyDescent="0.25">
      <c r="C632" s="5" t="s">
        <v>118</v>
      </c>
    </row>
    <row r="633" spans="1:10" x14ac:dyDescent="0.25">
      <c r="C633" s="5" t="s">
        <v>279</v>
      </c>
    </row>
    <row r="634" spans="1:10" x14ac:dyDescent="0.25">
      <c r="A634" s="5">
        <v>26</v>
      </c>
      <c r="B634" s="6" t="s">
        <v>335</v>
      </c>
      <c r="C634" s="5" t="s">
        <v>334</v>
      </c>
      <c r="D634" s="7">
        <f>ROUND( 2,2 )</f>
        <v>2</v>
      </c>
      <c r="E634" s="5" t="s">
        <v>93</v>
      </c>
      <c r="F634" s="6" t="s">
        <v>20</v>
      </c>
      <c r="G634" s="8">
        <v>0</v>
      </c>
      <c r="H634" s="7">
        <f>ROUND( D$634*G634,0 )</f>
        <v>0</v>
      </c>
    </row>
    <row r="635" spans="1:10" x14ac:dyDescent="0.25">
      <c r="F635" s="6" t="s">
        <v>21</v>
      </c>
      <c r="G635" s="8">
        <v>0</v>
      </c>
      <c r="I635" s="7">
        <f>ROUND( D$634*G635,0 )</f>
        <v>0</v>
      </c>
    </row>
    <row r="636" spans="1:10" x14ac:dyDescent="0.25">
      <c r="F636" s="6" t="s">
        <v>22</v>
      </c>
      <c r="G636" s="8">
        <v>0</v>
      </c>
      <c r="J636" s="7">
        <f>ROUND( D$634*G636,2 )</f>
        <v>0</v>
      </c>
    </row>
    <row r="639" spans="1:10" x14ac:dyDescent="0.25">
      <c r="C639" s="5" t="s">
        <v>336</v>
      </c>
    </row>
    <row r="640" spans="1:10" x14ac:dyDescent="0.25">
      <c r="C640" s="5" t="s">
        <v>277</v>
      </c>
    </row>
    <row r="641" spans="1:10" x14ac:dyDescent="0.25">
      <c r="C641" s="5" t="s">
        <v>337</v>
      </c>
    </row>
    <row r="642" spans="1:10" x14ac:dyDescent="0.25">
      <c r="C642" s="5" t="s">
        <v>118</v>
      </c>
    </row>
    <row r="643" spans="1:10" x14ac:dyDescent="0.25">
      <c r="C643" s="5" t="s">
        <v>279</v>
      </c>
    </row>
    <row r="644" spans="1:10" x14ac:dyDescent="0.25">
      <c r="A644" s="5">
        <v>27</v>
      </c>
      <c r="B644" s="6" t="s">
        <v>339</v>
      </c>
      <c r="C644" s="5" t="s">
        <v>338</v>
      </c>
      <c r="D644" s="7">
        <f>ROUND( 1,2 )</f>
        <v>1</v>
      </c>
      <c r="E644" s="5" t="s">
        <v>93</v>
      </c>
      <c r="F644" s="6" t="s">
        <v>20</v>
      </c>
      <c r="G644" s="8">
        <v>0</v>
      </c>
      <c r="H644" s="7">
        <f>ROUND( D$644*G644,0 )</f>
        <v>0</v>
      </c>
    </row>
    <row r="645" spans="1:10" x14ac:dyDescent="0.25">
      <c r="F645" s="6" t="s">
        <v>21</v>
      </c>
      <c r="G645" s="8">
        <v>0</v>
      </c>
      <c r="I645" s="7">
        <f>ROUND( D$644*G645,0 )</f>
        <v>0</v>
      </c>
    </row>
    <row r="646" spans="1:10" x14ac:dyDescent="0.25">
      <c r="F646" s="6" t="s">
        <v>22</v>
      </c>
      <c r="G646" s="8">
        <v>0</v>
      </c>
      <c r="J646" s="7">
        <f>ROUND( D$644*G646,2 )</f>
        <v>0</v>
      </c>
    </row>
    <row r="649" spans="1:10" x14ac:dyDescent="0.25">
      <c r="C649" s="5" t="s">
        <v>340</v>
      </c>
    </row>
    <row r="650" spans="1:10" x14ac:dyDescent="0.25">
      <c r="C650" s="5" t="s">
        <v>341</v>
      </c>
    </row>
    <row r="651" spans="1:10" x14ac:dyDescent="0.25">
      <c r="C651" s="5" t="s">
        <v>342</v>
      </c>
    </row>
    <row r="652" spans="1:10" x14ac:dyDescent="0.25">
      <c r="A652" s="5">
        <v>28</v>
      </c>
      <c r="B652" s="6" t="s">
        <v>344</v>
      </c>
      <c r="C652" s="5" t="s">
        <v>343</v>
      </c>
      <c r="D652" s="7">
        <f>ROUND( 1,2 )</f>
        <v>1</v>
      </c>
      <c r="E652" s="5" t="s">
        <v>93</v>
      </c>
      <c r="F652" s="6" t="s">
        <v>20</v>
      </c>
      <c r="G652" s="8">
        <v>0</v>
      </c>
      <c r="H652" s="7">
        <f>ROUND( D$652*G652,0 )</f>
        <v>0</v>
      </c>
    </row>
    <row r="653" spans="1:10" x14ac:dyDescent="0.25">
      <c r="F653" s="6" t="s">
        <v>21</v>
      </c>
      <c r="G653" s="8">
        <v>0</v>
      </c>
      <c r="I653" s="7">
        <f>ROUND( D$652*G653,0 )</f>
        <v>0</v>
      </c>
    </row>
    <row r="654" spans="1:10" x14ac:dyDescent="0.25">
      <c r="F654" s="6" t="s">
        <v>22</v>
      </c>
      <c r="G654" s="8">
        <v>0</v>
      </c>
      <c r="J654" s="7">
        <f>ROUND( D$652*G654,2 )</f>
        <v>0</v>
      </c>
    </row>
    <row r="657" spans="1:10" x14ac:dyDescent="0.25">
      <c r="C657" s="5" t="s">
        <v>345</v>
      </c>
    </row>
    <row r="658" spans="1:10" x14ac:dyDescent="0.25">
      <c r="C658" s="5" t="s">
        <v>346</v>
      </c>
    </row>
    <row r="659" spans="1:10" x14ac:dyDescent="0.25">
      <c r="C659" s="5" t="s">
        <v>347</v>
      </c>
    </row>
    <row r="660" spans="1:10" x14ac:dyDescent="0.25">
      <c r="A660" s="5">
        <v>29</v>
      </c>
      <c r="B660" s="6" t="s">
        <v>349</v>
      </c>
      <c r="C660" s="5" t="s">
        <v>348</v>
      </c>
      <c r="D660" s="7">
        <f>ROUND( 1,2 )</f>
        <v>1</v>
      </c>
      <c r="E660" s="5" t="s">
        <v>93</v>
      </c>
      <c r="F660" s="6" t="s">
        <v>20</v>
      </c>
      <c r="G660" s="8">
        <v>0</v>
      </c>
      <c r="H660" s="7">
        <f>ROUND( D$660*G660,0 )</f>
        <v>0</v>
      </c>
    </row>
    <row r="661" spans="1:10" x14ac:dyDescent="0.25">
      <c r="F661" s="6" t="s">
        <v>21</v>
      </c>
      <c r="G661" s="8">
        <v>0</v>
      </c>
      <c r="I661" s="7">
        <f>ROUND( D$660*G661,0 )</f>
        <v>0</v>
      </c>
    </row>
    <row r="662" spans="1:10" x14ac:dyDescent="0.25">
      <c r="F662" s="6" t="s">
        <v>22</v>
      </c>
      <c r="G662" s="8">
        <v>0</v>
      </c>
      <c r="J662" s="7">
        <f>ROUND( D$660*G662,2 )</f>
        <v>0</v>
      </c>
    </row>
    <row r="665" spans="1:10" x14ac:dyDescent="0.25">
      <c r="C665" s="5" t="s">
        <v>350</v>
      </c>
    </row>
    <row r="666" spans="1:10" x14ac:dyDescent="0.25">
      <c r="C666" s="5" t="s">
        <v>351</v>
      </c>
    </row>
    <row r="667" spans="1:10" x14ac:dyDescent="0.25">
      <c r="A667" s="5">
        <v>30</v>
      </c>
      <c r="B667" s="6" t="s">
        <v>353</v>
      </c>
      <c r="C667" s="5" t="s">
        <v>352</v>
      </c>
      <c r="D667" s="7">
        <f>ROUND( 1,2 )</f>
        <v>1</v>
      </c>
      <c r="E667" s="5" t="s">
        <v>93</v>
      </c>
      <c r="F667" s="6" t="s">
        <v>20</v>
      </c>
      <c r="G667" s="8">
        <v>0</v>
      </c>
      <c r="H667" s="7">
        <f>ROUND( D$667*G667,0 )</f>
        <v>0</v>
      </c>
    </row>
    <row r="668" spans="1:10" x14ac:dyDescent="0.25">
      <c r="F668" s="6" t="s">
        <v>21</v>
      </c>
      <c r="G668" s="8">
        <v>0</v>
      </c>
      <c r="I668" s="7">
        <f>ROUND( D$667*G668,2 )</f>
        <v>0</v>
      </c>
    </row>
    <row r="669" spans="1:10" x14ac:dyDescent="0.25">
      <c r="F669" s="6" t="s">
        <v>22</v>
      </c>
      <c r="G669" s="8">
        <v>0</v>
      </c>
      <c r="J669" s="7">
        <f>ROUND( D$667*G669,2 )</f>
        <v>0</v>
      </c>
    </row>
    <row r="672" spans="1:10" x14ac:dyDescent="0.25">
      <c r="C672" s="5" t="s">
        <v>350</v>
      </c>
    </row>
    <row r="673" spans="1:10" x14ac:dyDescent="0.25">
      <c r="C673" s="5" t="s">
        <v>351</v>
      </c>
    </row>
    <row r="674" spans="1:10" x14ac:dyDescent="0.25">
      <c r="A674" s="5">
        <v>31</v>
      </c>
      <c r="B674" s="6" t="s">
        <v>355</v>
      </c>
      <c r="C674" s="5" t="s">
        <v>354</v>
      </c>
      <c r="D674" s="7">
        <f>ROUND( 1,2 )</f>
        <v>1</v>
      </c>
      <c r="E674" s="5" t="s">
        <v>93</v>
      </c>
      <c r="F674" s="6" t="s">
        <v>20</v>
      </c>
      <c r="G674" s="8">
        <v>0</v>
      </c>
      <c r="H674" s="7">
        <f>ROUND( D$674*G674,0 )</f>
        <v>0</v>
      </c>
    </row>
    <row r="675" spans="1:10" x14ac:dyDescent="0.25">
      <c r="F675" s="6" t="s">
        <v>21</v>
      </c>
      <c r="G675" s="8">
        <v>0</v>
      </c>
      <c r="I675" s="7">
        <f>ROUND( D$674*G675,2 )</f>
        <v>0</v>
      </c>
    </row>
    <row r="676" spans="1:10" x14ac:dyDescent="0.25">
      <c r="F676" s="6" t="s">
        <v>22</v>
      </c>
      <c r="G676" s="8">
        <v>0</v>
      </c>
      <c r="J676" s="7">
        <f>ROUND( D$674*G676,2 )</f>
        <v>0</v>
      </c>
    </row>
    <row r="679" spans="1:10" x14ac:dyDescent="0.25">
      <c r="C679" s="5" t="s">
        <v>350</v>
      </c>
    </row>
    <row r="680" spans="1:10" x14ac:dyDescent="0.25">
      <c r="C680" s="5" t="s">
        <v>351</v>
      </c>
    </row>
    <row r="681" spans="1:10" x14ac:dyDescent="0.25">
      <c r="A681" s="5">
        <v>32</v>
      </c>
      <c r="B681" s="6" t="s">
        <v>357</v>
      </c>
      <c r="C681" s="5" t="s">
        <v>356</v>
      </c>
      <c r="D681" s="7">
        <f>ROUND( 1,2 )</f>
        <v>1</v>
      </c>
      <c r="E681" s="5" t="s">
        <v>93</v>
      </c>
      <c r="F681" s="6" t="s">
        <v>20</v>
      </c>
      <c r="G681" s="8">
        <v>0</v>
      </c>
      <c r="H681" s="7">
        <f>ROUND( D$681*G681,0 )</f>
        <v>0</v>
      </c>
    </row>
    <row r="682" spans="1:10" x14ac:dyDescent="0.25">
      <c r="F682" s="6" t="s">
        <v>21</v>
      </c>
      <c r="G682" s="8">
        <v>0</v>
      </c>
      <c r="I682" s="7">
        <f>ROUND( D$681*G682,2 )</f>
        <v>0</v>
      </c>
    </row>
    <row r="683" spans="1:10" x14ac:dyDescent="0.25">
      <c r="F683" s="6" t="s">
        <v>22</v>
      </c>
      <c r="G683" s="8">
        <v>0</v>
      </c>
      <c r="J683" s="7">
        <f>ROUND( D$681*G683,2 )</f>
        <v>0</v>
      </c>
    </row>
    <row r="686" spans="1:10" x14ac:dyDescent="0.25">
      <c r="C686" s="5" t="s">
        <v>358</v>
      </c>
    </row>
    <row r="687" spans="1:10" x14ac:dyDescent="0.25">
      <c r="C687" s="5" t="s">
        <v>118</v>
      </c>
    </row>
    <row r="688" spans="1:10" x14ac:dyDescent="0.25">
      <c r="C688" s="5" t="s">
        <v>359</v>
      </c>
    </row>
    <row r="689" spans="1:10" x14ac:dyDescent="0.25">
      <c r="A689" s="5">
        <v>33</v>
      </c>
      <c r="B689" s="6" t="s">
        <v>361</v>
      </c>
      <c r="C689" s="5" t="s">
        <v>360</v>
      </c>
      <c r="D689" s="7">
        <f>ROUND( 2,2 )</f>
        <v>2</v>
      </c>
      <c r="E689" s="5" t="s">
        <v>93</v>
      </c>
      <c r="F689" s="6" t="s">
        <v>20</v>
      </c>
      <c r="G689" s="8">
        <v>0</v>
      </c>
      <c r="H689" s="7">
        <f>ROUND( D$689*G689,0 )</f>
        <v>0</v>
      </c>
    </row>
    <row r="690" spans="1:10" x14ac:dyDescent="0.25">
      <c r="F690" s="6" t="s">
        <v>21</v>
      </c>
      <c r="G690" s="8">
        <v>0</v>
      </c>
      <c r="I690" s="7">
        <f>ROUND( D$689*G690,0 )</f>
        <v>0</v>
      </c>
    </row>
    <row r="691" spans="1:10" x14ac:dyDescent="0.25">
      <c r="F691" s="6" t="s">
        <v>22</v>
      </c>
      <c r="G691" s="8">
        <v>0</v>
      </c>
      <c r="J691" s="7">
        <f>ROUND( D$689*G691,2 )</f>
        <v>0</v>
      </c>
    </row>
    <row r="694" spans="1:10" x14ac:dyDescent="0.25">
      <c r="C694" s="5" t="s">
        <v>362</v>
      </c>
    </row>
    <row r="695" spans="1:10" x14ac:dyDescent="0.25">
      <c r="C695" s="5" t="s">
        <v>118</v>
      </c>
    </row>
    <row r="696" spans="1:10" x14ac:dyDescent="0.25">
      <c r="C696" s="5" t="s">
        <v>363</v>
      </c>
    </row>
    <row r="697" spans="1:10" x14ac:dyDescent="0.25">
      <c r="C697" s="5" t="s">
        <v>364</v>
      </c>
    </row>
    <row r="698" spans="1:10" x14ac:dyDescent="0.25">
      <c r="A698" s="5">
        <v>34</v>
      </c>
      <c r="B698" s="6" t="s">
        <v>366</v>
      </c>
      <c r="C698" s="5" t="s">
        <v>365</v>
      </c>
      <c r="D698" s="7">
        <f>ROUND( 2,2 )</f>
        <v>2</v>
      </c>
      <c r="E698" s="5" t="s">
        <v>93</v>
      </c>
      <c r="F698" s="6" t="s">
        <v>20</v>
      </c>
      <c r="G698" s="8">
        <v>0</v>
      </c>
      <c r="H698" s="7">
        <f>ROUND( D$698*G698,0 )</f>
        <v>0</v>
      </c>
    </row>
    <row r="699" spans="1:10" x14ac:dyDescent="0.25">
      <c r="F699" s="6" t="s">
        <v>21</v>
      </c>
      <c r="G699" s="8">
        <v>0</v>
      </c>
      <c r="I699" s="7">
        <f>ROUND( D$698*G699,0 )</f>
        <v>0</v>
      </c>
    </row>
    <row r="700" spans="1:10" x14ac:dyDescent="0.25">
      <c r="F700" s="6" t="s">
        <v>22</v>
      </c>
      <c r="G700" s="8">
        <v>0</v>
      </c>
      <c r="J700" s="7">
        <f>ROUND( D$698*G700,2 )</f>
        <v>0</v>
      </c>
    </row>
    <row r="703" spans="1:10" x14ac:dyDescent="0.25">
      <c r="C703" s="5" t="s">
        <v>367</v>
      </c>
    </row>
    <row r="704" spans="1:10" x14ac:dyDescent="0.25">
      <c r="C704" s="5" t="s">
        <v>368</v>
      </c>
    </row>
    <row r="705" spans="1:10" x14ac:dyDescent="0.25">
      <c r="C705" s="5" t="s">
        <v>369</v>
      </c>
    </row>
    <row r="706" spans="1:10" x14ac:dyDescent="0.25">
      <c r="A706" s="5">
        <v>35</v>
      </c>
      <c r="B706" s="6" t="s">
        <v>371</v>
      </c>
      <c r="C706" s="5" t="s">
        <v>370</v>
      </c>
      <c r="D706" s="7">
        <f>ROUND( 1,2 )</f>
        <v>1</v>
      </c>
      <c r="E706" s="5" t="s">
        <v>93</v>
      </c>
      <c r="F706" s="6" t="s">
        <v>20</v>
      </c>
      <c r="G706" s="8">
        <v>0</v>
      </c>
      <c r="H706" s="7">
        <f>ROUND( D$706*G706,0 )</f>
        <v>0</v>
      </c>
    </row>
    <row r="707" spans="1:10" x14ac:dyDescent="0.25">
      <c r="F707" s="6" t="s">
        <v>21</v>
      </c>
      <c r="G707" s="8">
        <v>0</v>
      </c>
      <c r="I707" s="7">
        <f>ROUND( D$706*G707,0 )</f>
        <v>0</v>
      </c>
    </row>
    <row r="708" spans="1:10" x14ac:dyDescent="0.25">
      <c r="F708" s="6" t="s">
        <v>22</v>
      </c>
      <c r="G708" s="8">
        <v>0</v>
      </c>
      <c r="J708" s="7">
        <f>ROUND( D$706*G708,2 )</f>
        <v>0</v>
      </c>
    </row>
    <row r="711" spans="1:10" x14ac:dyDescent="0.25">
      <c r="C711" s="5" t="s">
        <v>372</v>
      </c>
    </row>
    <row r="712" spans="1:10" x14ac:dyDescent="0.25">
      <c r="C712" s="5" t="s">
        <v>373</v>
      </c>
    </row>
    <row r="713" spans="1:10" x14ac:dyDescent="0.25">
      <c r="C713" s="5" t="s">
        <v>374</v>
      </c>
    </row>
    <row r="714" spans="1:10" x14ac:dyDescent="0.25">
      <c r="A714" s="5">
        <v>36</v>
      </c>
      <c r="B714" s="6" t="s">
        <v>376</v>
      </c>
      <c r="C714" s="5" t="s">
        <v>375</v>
      </c>
      <c r="D714" s="7">
        <f>ROUND( 3,2 )</f>
        <v>3</v>
      </c>
      <c r="E714" s="5" t="s">
        <v>93</v>
      </c>
      <c r="F714" s="6" t="s">
        <v>20</v>
      </c>
      <c r="G714" s="8">
        <v>0</v>
      </c>
      <c r="H714" s="7">
        <f>ROUND( D$714*G714,0 )</f>
        <v>0</v>
      </c>
    </row>
    <row r="715" spans="1:10" x14ac:dyDescent="0.25">
      <c r="F715" s="6" t="s">
        <v>21</v>
      </c>
      <c r="G715" s="8">
        <v>0</v>
      </c>
      <c r="I715" s="7">
        <f>ROUND( D$714*G715,0 )</f>
        <v>0</v>
      </c>
    </row>
    <row r="716" spans="1:10" x14ac:dyDescent="0.25">
      <c r="F716" s="6" t="s">
        <v>22</v>
      </c>
      <c r="G716" s="8">
        <v>0</v>
      </c>
      <c r="J716" s="7">
        <f>ROUND( D$714*G716,2 )</f>
        <v>0</v>
      </c>
    </row>
    <row r="719" spans="1:10" x14ac:dyDescent="0.25">
      <c r="C719" s="5" t="s">
        <v>377</v>
      </c>
    </row>
    <row r="720" spans="1:10" x14ac:dyDescent="0.25">
      <c r="C720" s="5" t="s">
        <v>373</v>
      </c>
    </row>
    <row r="721" spans="1:10" x14ac:dyDescent="0.25">
      <c r="C721" s="5" t="s">
        <v>378</v>
      </c>
    </row>
    <row r="722" spans="1:10" x14ac:dyDescent="0.25">
      <c r="A722" s="5">
        <v>37</v>
      </c>
      <c r="B722" s="6" t="s">
        <v>380</v>
      </c>
      <c r="C722" s="5" t="s">
        <v>379</v>
      </c>
      <c r="D722" s="7">
        <f>ROUND( 4,2 )</f>
        <v>4</v>
      </c>
      <c r="E722" s="5" t="s">
        <v>93</v>
      </c>
      <c r="F722" s="6" t="s">
        <v>20</v>
      </c>
      <c r="G722" s="8">
        <v>0</v>
      </c>
      <c r="H722" s="7">
        <f>ROUND( D$722*G722,0 )</f>
        <v>0</v>
      </c>
    </row>
    <row r="723" spans="1:10" x14ac:dyDescent="0.25">
      <c r="F723" s="6" t="s">
        <v>21</v>
      </c>
      <c r="G723" s="8">
        <v>0</v>
      </c>
      <c r="I723" s="7">
        <f>ROUND( D$722*G723,0 )</f>
        <v>0</v>
      </c>
    </row>
    <row r="724" spans="1:10" x14ac:dyDescent="0.25">
      <c r="F724" s="6" t="s">
        <v>22</v>
      </c>
      <c r="G724" s="8">
        <v>0</v>
      </c>
      <c r="J724" s="7">
        <f>ROUND( D$722*G724,2 )</f>
        <v>0</v>
      </c>
    </row>
    <row r="727" spans="1:10" x14ac:dyDescent="0.25">
      <c r="C727" s="5" t="s">
        <v>381</v>
      </c>
    </row>
    <row r="728" spans="1:10" x14ac:dyDescent="0.25">
      <c r="C728" s="5" t="s">
        <v>373</v>
      </c>
    </row>
    <row r="729" spans="1:10" x14ac:dyDescent="0.25">
      <c r="C729" s="5" t="s">
        <v>378</v>
      </c>
    </row>
    <row r="730" spans="1:10" x14ac:dyDescent="0.25">
      <c r="A730" s="5">
        <v>38</v>
      </c>
      <c r="B730" s="6" t="s">
        <v>383</v>
      </c>
      <c r="C730" s="5" t="s">
        <v>382</v>
      </c>
      <c r="D730" s="7">
        <f>ROUND( 4,2 )</f>
        <v>4</v>
      </c>
      <c r="E730" s="5" t="s">
        <v>93</v>
      </c>
      <c r="F730" s="6" t="s">
        <v>20</v>
      </c>
      <c r="G730" s="8">
        <v>0</v>
      </c>
      <c r="H730" s="7">
        <f>ROUND( D$730*G730,0 )</f>
        <v>0</v>
      </c>
    </row>
    <row r="731" spans="1:10" x14ac:dyDescent="0.25">
      <c r="F731" s="6" t="s">
        <v>21</v>
      </c>
      <c r="G731" s="8">
        <v>0</v>
      </c>
      <c r="I731" s="7">
        <f>ROUND( D$730*G731,0 )</f>
        <v>0</v>
      </c>
    </row>
    <row r="732" spans="1:10" x14ac:dyDescent="0.25">
      <c r="F732" s="6" t="s">
        <v>22</v>
      </c>
      <c r="G732" s="8">
        <v>0</v>
      </c>
      <c r="J732" s="7">
        <f>ROUND( D$730*G732,2 )</f>
        <v>0</v>
      </c>
    </row>
    <row r="735" spans="1:10" x14ac:dyDescent="0.25">
      <c r="C735" s="5" t="s">
        <v>384</v>
      </c>
    </row>
    <row r="736" spans="1:10" x14ac:dyDescent="0.25">
      <c r="C736" s="5" t="s">
        <v>385</v>
      </c>
    </row>
    <row r="737" spans="1:10" x14ac:dyDescent="0.25">
      <c r="C737" s="5" t="s">
        <v>386</v>
      </c>
    </row>
    <row r="738" spans="1:10" x14ac:dyDescent="0.25">
      <c r="C738" s="5" t="s">
        <v>387</v>
      </c>
    </row>
    <row r="739" spans="1:10" x14ac:dyDescent="0.25">
      <c r="A739" s="5">
        <v>39</v>
      </c>
      <c r="B739" s="6" t="s">
        <v>389</v>
      </c>
      <c r="C739" s="5" t="s">
        <v>388</v>
      </c>
      <c r="D739" s="7">
        <f>ROUND( 4,2 )</f>
        <v>4</v>
      </c>
      <c r="E739" s="5" t="s">
        <v>93</v>
      </c>
      <c r="F739" s="6" t="s">
        <v>20</v>
      </c>
      <c r="G739" s="8">
        <v>0</v>
      </c>
      <c r="H739" s="7">
        <f>ROUND( D$739*G739,0 )</f>
        <v>0</v>
      </c>
    </row>
    <row r="740" spans="1:10" x14ac:dyDescent="0.25">
      <c r="F740" s="6" t="s">
        <v>21</v>
      </c>
      <c r="G740" s="8">
        <v>0</v>
      </c>
      <c r="I740" s="7">
        <f>ROUND( D$739*G740,0 )</f>
        <v>0</v>
      </c>
    </row>
    <row r="741" spans="1:10" x14ac:dyDescent="0.25">
      <c r="F741" s="6" t="s">
        <v>22</v>
      </c>
      <c r="G741" s="8">
        <v>0</v>
      </c>
      <c r="J741" s="7">
        <f>ROUND( D$739*G741,2 )</f>
        <v>0</v>
      </c>
    </row>
    <row r="744" spans="1:10" x14ac:dyDescent="0.25">
      <c r="C744" s="5" t="s">
        <v>390</v>
      </c>
    </row>
    <row r="745" spans="1:10" x14ac:dyDescent="0.25">
      <c r="C745" s="5" t="s">
        <v>378</v>
      </c>
    </row>
    <row r="746" spans="1:10" x14ac:dyDescent="0.25">
      <c r="A746" s="5">
        <v>40</v>
      </c>
      <c r="B746" s="6" t="s">
        <v>392</v>
      </c>
      <c r="C746" s="5" t="s">
        <v>391</v>
      </c>
      <c r="D746" s="7">
        <f>ROUND( 5,2 )</f>
        <v>5</v>
      </c>
      <c r="E746" s="5" t="s">
        <v>93</v>
      </c>
      <c r="F746" s="6" t="s">
        <v>20</v>
      </c>
      <c r="G746" s="8">
        <v>0</v>
      </c>
      <c r="H746" s="7">
        <f>ROUND( D$746*G746,0 )</f>
        <v>0</v>
      </c>
    </row>
    <row r="747" spans="1:10" x14ac:dyDescent="0.25">
      <c r="F747" s="6" t="s">
        <v>21</v>
      </c>
      <c r="G747" s="8">
        <v>0</v>
      </c>
      <c r="I747" s="7">
        <f>ROUND( D$746*G747,2 )</f>
        <v>0</v>
      </c>
    </row>
    <row r="748" spans="1:10" x14ac:dyDescent="0.25">
      <c r="F748" s="6" t="s">
        <v>22</v>
      </c>
      <c r="G748" s="8">
        <v>0</v>
      </c>
      <c r="J748" s="7">
        <f>ROUND( D$746*G748,2 )</f>
        <v>0</v>
      </c>
    </row>
    <row r="751" spans="1:10" x14ac:dyDescent="0.25">
      <c r="C751" s="5" t="s">
        <v>393</v>
      </c>
    </row>
    <row r="752" spans="1:10" x14ac:dyDescent="0.25">
      <c r="C752" s="5" t="s">
        <v>394</v>
      </c>
    </row>
    <row r="753" spans="1:10" x14ac:dyDescent="0.25">
      <c r="C753" s="5" t="s">
        <v>395</v>
      </c>
    </row>
    <row r="754" spans="1:10" x14ac:dyDescent="0.25">
      <c r="C754" s="5" t="s">
        <v>396</v>
      </c>
    </row>
    <row r="755" spans="1:10" x14ac:dyDescent="0.25">
      <c r="C755" s="5" t="s">
        <v>397</v>
      </c>
    </row>
    <row r="756" spans="1:10" x14ac:dyDescent="0.25">
      <c r="C756" s="5" t="s">
        <v>398</v>
      </c>
    </row>
    <row r="757" spans="1:10" x14ac:dyDescent="0.25">
      <c r="A757" s="5">
        <v>41</v>
      </c>
      <c r="B757" s="6" t="s">
        <v>400</v>
      </c>
      <c r="C757" s="5" t="s">
        <v>399</v>
      </c>
      <c r="D757" s="7">
        <f>ROUND( 4,2 )</f>
        <v>4</v>
      </c>
      <c r="E757" s="5" t="s">
        <v>93</v>
      </c>
      <c r="F757" s="6" t="s">
        <v>20</v>
      </c>
      <c r="G757" s="8">
        <v>0</v>
      </c>
      <c r="H757" s="7">
        <f>ROUND( D$757*G757,0 )</f>
        <v>0</v>
      </c>
    </row>
    <row r="758" spans="1:10" x14ac:dyDescent="0.25">
      <c r="F758" s="6" t="s">
        <v>21</v>
      </c>
      <c r="G758" s="8">
        <v>0</v>
      </c>
      <c r="I758" s="7">
        <f>ROUND( D$757*G758,0 )</f>
        <v>0</v>
      </c>
    </row>
    <row r="759" spans="1:10" x14ac:dyDescent="0.25">
      <c r="F759" s="6" t="s">
        <v>22</v>
      </c>
      <c r="G759" s="8">
        <v>0</v>
      </c>
      <c r="J759" s="7">
        <f>ROUND( D$757*G759,2 )</f>
        <v>0</v>
      </c>
    </row>
    <row r="762" spans="1:10" x14ac:dyDescent="0.25">
      <c r="C762" s="5" t="s">
        <v>401</v>
      </c>
    </row>
    <row r="763" spans="1:10" x14ac:dyDescent="0.25">
      <c r="C763" s="5" t="s">
        <v>402</v>
      </c>
    </row>
    <row r="764" spans="1:10" x14ac:dyDescent="0.25">
      <c r="C764" s="5" t="s">
        <v>403</v>
      </c>
    </row>
    <row r="765" spans="1:10" x14ac:dyDescent="0.25">
      <c r="C765" s="5" t="s">
        <v>404</v>
      </c>
    </row>
    <row r="766" spans="1:10" x14ac:dyDescent="0.25">
      <c r="C766" s="5" t="s">
        <v>405</v>
      </c>
    </row>
    <row r="767" spans="1:10" x14ac:dyDescent="0.25">
      <c r="C767" s="5" t="s">
        <v>406</v>
      </c>
    </row>
    <row r="768" spans="1:10" x14ac:dyDescent="0.25">
      <c r="C768" s="5" t="s">
        <v>407</v>
      </c>
    </row>
    <row r="769" spans="1:10" x14ac:dyDescent="0.25">
      <c r="A769" s="5">
        <v>42</v>
      </c>
      <c r="B769" s="6" t="s">
        <v>409</v>
      </c>
      <c r="C769" s="5" t="s">
        <v>408</v>
      </c>
      <c r="D769" s="7">
        <f>ROUND( 5,2 )</f>
        <v>5</v>
      </c>
      <c r="E769" s="5" t="s">
        <v>93</v>
      </c>
      <c r="F769" s="6" t="s">
        <v>20</v>
      </c>
      <c r="G769" s="8">
        <v>0</v>
      </c>
      <c r="H769" s="7">
        <f>ROUND( D$769*G769,0 )</f>
        <v>0</v>
      </c>
    </row>
    <row r="770" spans="1:10" x14ac:dyDescent="0.25">
      <c r="F770" s="6" t="s">
        <v>21</v>
      </c>
      <c r="G770" s="8">
        <v>0</v>
      </c>
      <c r="I770" s="7">
        <f>ROUND( D$769*G770,0 )</f>
        <v>0</v>
      </c>
    </row>
    <row r="771" spans="1:10" x14ac:dyDescent="0.25">
      <c r="F771" s="6" t="s">
        <v>22</v>
      </c>
      <c r="G771" s="8">
        <v>0</v>
      </c>
      <c r="J771" s="7">
        <f>ROUND( D$769*G771,2 )</f>
        <v>0</v>
      </c>
    </row>
    <row r="774" spans="1:10" x14ac:dyDescent="0.25">
      <c r="C774" s="5" t="s">
        <v>410</v>
      </c>
    </row>
    <row r="775" spans="1:10" x14ac:dyDescent="0.25">
      <c r="C775" s="5" t="s">
        <v>394</v>
      </c>
    </row>
    <row r="776" spans="1:10" x14ac:dyDescent="0.25">
      <c r="C776" s="5" t="s">
        <v>411</v>
      </c>
    </row>
    <row r="777" spans="1:10" x14ac:dyDescent="0.25">
      <c r="C777" s="5" t="s">
        <v>412</v>
      </c>
    </row>
    <row r="778" spans="1:10" x14ac:dyDescent="0.25">
      <c r="C778" s="5" t="s">
        <v>413</v>
      </c>
    </row>
    <row r="779" spans="1:10" x14ac:dyDescent="0.25">
      <c r="C779" s="5" t="s">
        <v>397</v>
      </c>
    </row>
    <row r="780" spans="1:10" x14ac:dyDescent="0.25">
      <c r="A780" s="5">
        <v>43</v>
      </c>
      <c r="B780" s="6" t="s">
        <v>415</v>
      </c>
      <c r="C780" s="5" t="s">
        <v>414</v>
      </c>
      <c r="D780" s="7">
        <f>ROUND( 4,2 )</f>
        <v>4</v>
      </c>
      <c r="E780" s="5" t="s">
        <v>93</v>
      </c>
      <c r="F780" s="6" t="s">
        <v>20</v>
      </c>
      <c r="G780" s="8">
        <v>0</v>
      </c>
      <c r="H780" s="7">
        <f>ROUND( D$780*G780,0 )</f>
        <v>0</v>
      </c>
    </row>
    <row r="781" spans="1:10" x14ac:dyDescent="0.25">
      <c r="F781" s="6" t="s">
        <v>21</v>
      </c>
      <c r="G781" s="8">
        <v>0</v>
      </c>
      <c r="I781" s="7">
        <f>ROUND( D$780*G781,0 )</f>
        <v>0</v>
      </c>
    </row>
    <row r="782" spans="1:10" x14ac:dyDescent="0.25">
      <c r="F782" s="6" t="s">
        <v>22</v>
      </c>
      <c r="G782" s="8">
        <v>0</v>
      </c>
      <c r="J782" s="7">
        <f>ROUND( D$780*G782,2 )</f>
        <v>0</v>
      </c>
    </row>
    <row r="785" spans="1:10" x14ac:dyDescent="0.25">
      <c r="C785" s="5" t="s">
        <v>416</v>
      </c>
    </row>
    <row r="786" spans="1:10" x14ac:dyDescent="0.25">
      <c r="C786" s="5" t="s">
        <v>417</v>
      </c>
    </row>
    <row r="787" spans="1:10" x14ac:dyDescent="0.25">
      <c r="C787" s="5" t="s">
        <v>418</v>
      </c>
    </row>
    <row r="788" spans="1:10" x14ac:dyDescent="0.25">
      <c r="C788" s="5" t="s">
        <v>397</v>
      </c>
    </row>
    <row r="789" spans="1:10" x14ac:dyDescent="0.25">
      <c r="A789" s="5">
        <v>44</v>
      </c>
      <c r="B789" s="6" t="s">
        <v>420</v>
      </c>
      <c r="C789" s="5" t="s">
        <v>419</v>
      </c>
      <c r="D789" s="7">
        <f>ROUND( 4,2 )</f>
        <v>4</v>
      </c>
      <c r="E789" s="5" t="s">
        <v>93</v>
      </c>
      <c r="F789" s="6" t="s">
        <v>20</v>
      </c>
      <c r="G789" s="8">
        <v>0</v>
      </c>
      <c r="H789" s="7">
        <f>ROUND( D$789*G789,0 )</f>
        <v>0</v>
      </c>
    </row>
    <row r="790" spans="1:10" x14ac:dyDescent="0.25">
      <c r="F790" s="6" t="s">
        <v>21</v>
      </c>
      <c r="G790" s="8">
        <v>0</v>
      </c>
      <c r="I790" s="7">
        <f>ROUND( D$789*G790,0 )</f>
        <v>0</v>
      </c>
    </row>
    <row r="791" spans="1:10" x14ac:dyDescent="0.25">
      <c r="F791" s="6" t="s">
        <v>22</v>
      </c>
      <c r="G791" s="8">
        <v>0</v>
      </c>
      <c r="J791" s="7">
        <f>ROUND( D$789*G791,2 )</f>
        <v>0</v>
      </c>
    </row>
    <row r="794" spans="1:10" x14ac:dyDescent="0.25">
      <c r="C794" s="5" t="s">
        <v>421</v>
      </c>
    </row>
    <row r="795" spans="1:10" x14ac:dyDescent="0.25">
      <c r="A795" s="5">
        <v>45</v>
      </c>
      <c r="B795" s="6" t="s">
        <v>423</v>
      </c>
      <c r="C795" s="5" t="s">
        <v>422</v>
      </c>
      <c r="D795" s="7">
        <f>ROUND( 1,2 )</f>
        <v>1</v>
      </c>
      <c r="E795" s="5" t="s">
        <v>93</v>
      </c>
      <c r="F795" s="6" t="s">
        <v>20</v>
      </c>
      <c r="G795" s="8">
        <v>0</v>
      </c>
      <c r="H795" s="7">
        <f>ROUND( D$795*G795,0 )</f>
        <v>0</v>
      </c>
    </row>
    <row r="796" spans="1:10" x14ac:dyDescent="0.25">
      <c r="F796" s="6" t="s">
        <v>21</v>
      </c>
      <c r="G796" s="8">
        <v>0</v>
      </c>
      <c r="I796" s="7">
        <f>ROUND( D$795*G796,0 )</f>
        <v>0</v>
      </c>
    </row>
    <row r="797" spans="1:10" x14ac:dyDescent="0.25">
      <c r="F797" s="6" t="s">
        <v>22</v>
      </c>
      <c r="G797" s="8">
        <v>0</v>
      </c>
      <c r="J797" s="7">
        <f>ROUND( D$795*G797,2 )</f>
        <v>0</v>
      </c>
    </row>
    <row r="800" spans="1:10" x14ac:dyDescent="0.25">
      <c r="C800" s="5" t="s">
        <v>424</v>
      </c>
    </row>
    <row r="801" spans="1:10" x14ac:dyDescent="0.25">
      <c r="A801" s="5">
        <v>46</v>
      </c>
      <c r="B801" s="6" t="s">
        <v>426</v>
      </c>
      <c r="C801" s="5" t="s">
        <v>425</v>
      </c>
      <c r="D801" s="7">
        <f>ROUND( 2,2 )</f>
        <v>2</v>
      </c>
      <c r="E801" s="5" t="s">
        <v>93</v>
      </c>
      <c r="F801" s="6" t="s">
        <v>20</v>
      </c>
      <c r="G801" s="8">
        <v>0</v>
      </c>
      <c r="H801" s="7">
        <f>ROUND( D$801*G801,0 )</f>
        <v>0</v>
      </c>
    </row>
    <row r="802" spans="1:10" x14ac:dyDescent="0.25">
      <c r="F802" s="6" t="s">
        <v>21</v>
      </c>
      <c r="G802" s="8">
        <v>0</v>
      </c>
      <c r="I802" s="7">
        <f>ROUND( D$801*G802,0 )</f>
        <v>0</v>
      </c>
    </row>
    <row r="803" spans="1:10" x14ac:dyDescent="0.25">
      <c r="F803" s="6" t="s">
        <v>22</v>
      </c>
      <c r="G803" s="8">
        <v>0</v>
      </c>
      <c r="J803" s="7">
        <f>ROUND( D$801*G803,2 )</f>
        <v>0</v>
      </c>
    </row>
    <row r="806" spans="1:10" x14ac:dyDescent="0.25">
      <c r="C806" s="5" t="s">
        <v>427</v>
      </c>
    </row>
    <row r="807" spans="1:10" x14ac:dyDescent="0.25">
      <c r="C807" s="5" t="s">
        <v>428</v>
      </c>
    </row>
    <row r="808" spans="1:10" x14ac:dyDescent="0.25">
      <c r="A808" s="5">
        <v>47</v>
      </c>
      <c r="B808" s="6" t="s">
        <v>430</v>
      </c>
      <c r="C808" s="5" t="s">
        <v>429</v>
      </c>
      <c r="D808" s="7">
        <f>ROUND( 1,2 )</f>
        <v>1</v>
      </c>
      <c r="E808" s="5" t="s">
        <v>93</v>
      </c>
      <c r="F808" s="6" t="s">
        <v>20</v>
      </c>
      <c r="G808" s="8">
        <v>0</v>
      </c>
      <c r="H808" s="7">
        <f>ROUND( D$808*G808,0 )</f>
        <v>0</v>
      </c>
    </row>
    <row r="809" spans="1:10" x14ac:dyDescent="0.25">
      <c r="F809" s="6" t="s">
        <v>21</v>
      </c>
      <c r="G809" s="8">
        <v>0</v>
      </c>
      <c r="I809" s="7">
        <f>ROUND( D$808*G809,0 )</f>
        <v>0</v>
      </c>
    </row>
    <row r="810" spans="1:10" x14ac:dyDescent="0.25">
      <c r="F810" s="6" t="s">
        <v>22</v>
      </c>
      <c r="G810" s="8">
        <v>0</v>
      </c>
      <c r="J810" s="7">
        <f>ROUND( D$808*G810,2 )</f>
        <v>0</v>
      </c>
    </row>
    <row r="813" spans="1:10" x14ac:dyDescent="0.25">
      <c r="C813" s="5" t="s">
        <v>94</v>
      </c>
    </row>
    <row r="814" spans="1:10" x14ac:dyDescent="0.25">
      <c r="C814" s="5" t="s">
        <v>95</v>
      </c>
    </row>
    <row r="815" spans="1:10" x14ac:dyDescent="0.25">
      <c r="C815" s="5" t="s">
        <v>96</v>
      </c>
    </row>
    <row r="816" spans="1:10" x14ac:dyDescent="0.25">
      <c r="C816" s="5" t="s">
        <v>431</v>
      </c>
    </row>
    <row r="817" spans="1:10" x14ac:dyDescent="0.25">
      <c r="A817" s="5">
        <v>48</v>
      </c>
      <c r="B817" s="6" t="s">
        <v>433</v>
      </c>
      <c r="C817" s="5" t="s">
        <v>432</v>
      </c>
      <c r="D817" s="7">
        <f>ROUND( 2,2 )</f>
        <v>2</v>
      </c>
      <c r="E817" s="5" t="s">
        <v>93</v>
      </c>
      <c r="F817" s="6" t="s">
        <v>20</v>
      </c>
      <c r="G817" s="8">
        <v>0</v>
      </c>
      <c r="H817" s="7">
        <f>ROUND( D$817*G817,0 )</f>
        <v>0</v>
      </c>
    </row>
    <row r="818" spans="1:10" x14ac:dyDescent="0.25">
      <c r="F818" s="6" t="s">
        <v>21</v>
      </c>
      <c r="G818" s="8">
        <v>0</v>
      </c>
      <c r="I818" s="7">
        <f>ROUND( D$817*G818,0 )</f>
        <v>0</v>
      </c>
    </row>
    <row r="819" spans="1:10" x14ac:dyDescent="0.25">
      <c r="F819" s="6" t="s">
        <v>22</v>
      </c>
      <c r="G819" s="8">
        <v>0</v>
      </c>
      <c r="J819" s="7">
        <f>ROUND( D$817*G819,2 )</f>
        <v>0</v>
      </c>
    </row>
    <row r="822" spans="1:10" x14ac:dyDescent="0.25">
      <c r="C822" s="5" t="s">
        <v>434</v>
      </c>
    </row>
    <row r="823" spans="1:10" x14ac:dyDescent="0.25">
      <c r="A823" s="5">
        <v>49</v>
      </c>
      <c r="B823" s="6" t="s">
        <v>436</v>
      </c>
      <c r="C823" s="5" t="s">
        <v>435</v>
      </c>
      <c r="D823" s="7">
        <f>ROUND( 1,2 )</f>
        <v>1</v>
      </c>
      <c r="E823" s="5" t="s">
        <v>93</v>
      </c>
      <c r="F823" s="6" t="s">
        <v>20</v>
      </c>
      <c r="G823" s="8">
        <v>0</v>
      </c>
      <c r="H823" s="7">
        <f>ROUND( D$823*G823,0 )</f>
        <v>0</v>
      </c>
    </row>
    <row r="824" spans="1:10" x14ac:dyDescent="0.25">
      <c r="F824" s="6" t="s">
        <v>21</v>
      </c>
      <c r="G824" s="8">
        <v>0</v>
      </c>
      <c r="I824" s="7">
        <f>ROUND( D$823*G824,0 )</f>
        <v>0</v>
      </c>
    </row>
    <row r="825" spans="1:10" x14ac:dyDescent="0.25">
      <c r="F825" s="6" t="s">
        <v>22</v>
      </c>
      <c r="G825" s="8">
        <v>0</v>
      </c>
      <c r="J825" s="7">
        <f>ROUND( D$823*G825,2 )</f>
        <v>0</v>
      </c>
    </row>
    <row r="828" spans="1:10" x14ac:dyDescent="0.25">
      <c r="C828" s="5" t="s">
        <v>437</v>
      </c>
    </row>
    <row r="829" spans="1:10" x14ac:dyDescent="0.25">
      <c r="C829" s="5" t="s">
        <v>438</v>
      </c>
    </row>
    <row r="830" spans="1:10" x14ac:dyDescent="0.25">
      <c r="A830" s="5">
        <v>50</v>
      </c>
      <c r="B830" s="6" t="s">
        <v>440</v>
      </c>
      <c r="C830" s="5" t="s">
        <v>439</v>
      </c>
      <c r="D830" s="7">
        <f>ROUND( 3,2 )</f>
        <v>3</v>
      </c>
      <c r="E830" s="5" t="s">
        <v>93</v>
      </c>
      <c r="F830" s="6" t="s">
        <v>20</v>
      </c>
      <c r="G830" s="8">
        <v>0</v>
      </c>
      <c r="H830" s="7">
        <f>ROUND( D$830*G830,0 )</f>
        <v>0</v>
      </c>
    </row>
    <row r="831" spans="1:10" x14ac:dyDescent="0.25">
      <c r="F831" s="6" t="s">
        <v>21</v>
      </c>
      <c r="G831" s="8">
        <v>0</v>
      </c>
      <c r="I831" s="7">
        <f>ROUND( D$830*G831,0 )</f>
        <v>0</v>
      </c>
    </row>
    <row r="832" spans="1:10" x14ac:dyDescent="0.25">
      <c r="F832" s="6" t="s">
        <v>22</v>
      </c>
      <c r="G832" s="8">
        <v>0</v>
      </c>
      <c r="J832" s="7">
        <f>ROUND( D$830*G832,2 )</f>
        <v>0</v>
      </c>
    </row>
    <row r="835" spans="1:10" x14ac:dyDescent="0.25">
      <c r="C835" s="5" t="s">
        <v>441</v>
      </c>
    </row>
    <row r="836" spans="1:10" x14ac:dyDescent="0.25">
      <c r="C836" s="5" t="s">
        <v>442</v>
      </c>
    </row>
    <row r="837" spans="1:10" x14ac:dyDescent="0.25">
      <c r="C837" s="5" t="s">
        <v>443</v>
      </c>
    </row>
    <row r="838" spans="1:10" x14ac:dyDescent="0.25">
      <c r="A838" s="5">
        <v>51</v>
      </c>
      <c r="B838" s="6" t="s">
        <v>445</v>
      </c>
      <c r="C838" s="5" t="s">
        <v>444</v>
      </c>
      <c r="D838" s="7">
        <f>ROUND( 1,2 )</f>
        <v>1</v>
      </c>
      <c r="E838" s="5" t="s">
        <v>93</v>
      </c>
      <c r="F838" s="6" t="s">
        <v>20</v>
      </c>
      <c r="G838" s="8">
        <v>0</v>
      </c>
      <c r="H838" s="7">
        <f>ROUND( D$838*G838,0 )</f>
        <v>0</v>
      </c>
    </row>
    <row r="839" spans="1:10" x14ac:dyDescent="0.25">
      <c r="F839" s="6" t="s">
        <v>21</v>
      </c>
      <c r="G839" s="8">
        <v>0</v>
      </c>
      <c r="I839" s="7">
        <f>ROUND( D$838*G839,0 )</f>
        <v>0</v>
      </c>
    </row>
    <row r="840" spans="1:10" x14ac:dyDescent="0.25">
      <c r="F840" s="6" t="s">
        <v>22</v>
      </c>
      <c r="G840" s="8">
        <v>0</v>
      </c>
      <c r="J840" s="7">
        <f>ROUND( D$838*G840,2 )</f>
        <v>0</v>
      </c>
    </row>
    <row r="843" spans="1:10" x14ac:dyDescent="0.25">
      <c r="C843" s="5" t="s">
        <v>446</v>
      </c>
    </row>
    <row r="844" spans="1:10" x14ac:dyDescent="0.25">
      <c r="C844" s="5" t="s">
        <v>447</v>
      </c>
    </row>
    <row r="845" spans="1:10" x14ac:dyDescent="0.25">
      <c r="A845" s="5">
        <v>52</v>
      </c>
      <c r="B845" s="6" t="s">
        <v>449</v>
      </c>
      <c r="C845" s="5" t="s">
        <v>448</v>
      </c>
      <c r="D845" s="7">
        <f>ROUND( 25,2 )</f>
        <v>25</v>
      </c>
      <c r="E845" s="5" t="s">
        <v>19</v>
      </c>
      <c r="F845" s="6" t="s">
        <v>20</v>
      </c>
      <c r="G845" s="8">
        <v>0</v>
      </c>
      <c r="H845" s="7">
        <f>ROUND( D$845*G845,0 )</f>
        <v>0</v>
      </c>
    </row>
    <row r="846" spans="1:10" x14ac:dyDescent="0.25">
      <c r="F846" s="6" t="s">
        <v>21</v>
      </c>
      <c r="G846" s="8">
        <v>0</v>
      </c>
      <c r="I846" s="7">
        <f>ROUND( D$845*G846,0 )</f>
        <v>0</v>
      </c>
    </row>
    <row r="847" spans="1:10" x14ac:dyDescent="0.25">
      <c r="F847" s="6" t="s">
        <v>22</v>
      </c>
      <c r="G847" s="8">
        <v>0</v>
      </c>
      <c r="J847" s="7">
        <f>ROUND( D$845*G847,2 )</f>
        <v>0</v>
      </c>
    </row>
    <row r="850" spans="1:10" x14ac:dyDescent="0.25">
      <c r="C850" s="5" t="s">
        <v>450</v>
      </c>
    </row>
    <row r="851" spans="1:10" x14ac:dyDescent="0.25">
      <c r="A851" s="5">
        <v>53</v>
      </c>
      <c r="B851" s="6" t="s">
        <v>451</v>
      </c>
      <c r="C851" s="5" t="s">
        <v>450</v>
      </c>
      <c r="D851" s="7">
        <f>ROUND( 1,2 )</f>
        <v>1</v>
      </c>
      <c r="E851" s="5" t="s">
        <v>452</v>
      </c>
      <c r="F851" s="6" t="s">
        <v>20</v>
      </c>
      <c r="G851" s="8">
        <v>0</v>
      </c>
      <c r="H851" s="7">
        <f>ROUND( D$851*G851,0 )</f>
        <v>0</v>
      </c>
    </row>
    <row r="852" spans="1:10" x14ac:dyDescent="0.25">
      <c r="F852" s="6" t="s">
        <v>21</v>
      </c>
      <c r="G852" s="8">
        <v>0</v>
      </c>
      <c r="I852" s="7">
        <f>ROUND( D$851*G852,0 )</f>
        <v>0</v>
      </c>
    </row>
    <row r="853" spans="1:10" x14ac:dyDescent="0.25">
      <c r="F853" s="6" t="s">
        <v>22</v>
      </c>
      <c r="G853" s="8">
        <v>0</v>
      </c>
      <c r="J853" s="7">
        <f>ROUND( D$851*G853,2 )</f>
        <v>0</v>
      </c>
    </row>
    <row r="856" spans="1:10" x14ac:dyDescent="0.25">
      <c r="C856" s="5" t="s">
        <v>453</v>
      </c>
    </row>
    <row r="857" spans="1:10" x14ac:dyDescent="0.25">
      <c r="A857" s="5">
        <v>54</v>
      </c>
      <c r="B857" s="6" t="s">
        <v>454</v>
      </c>
      <c r="C857" s="5" t="s">
        <v>453</v>
      </c>
      <c r="D857" s="7">
        <f>ROUND( 1,2 )</f>
        <v>1</v>
      </c>
      <c r="E857" s="5" t="s">
        <v>452</v>
      </c>
      <c r="F857" s="6" t="s">
        <v>20</v>
      </c>
      <c r="G857" s="8">
        <v>0</v>
      </c>
      <c r="H857" s="7">
        <f>ROUND( D$857*G857,0 )</f>
        <v>0</v>
      </c>
    </row>
    <row r="858" spans="1:10" x14ac:dyDescent="0.25">
      <c r="F858" s="6" t="s">
        <v>21</v>
      </c>
      <c r="G858" s="8">
        <v>0</v>
      </c>
      <c r="I858" s="7">
        <f>ROUND( D$857*G858,0 )</f>
        <v>0</v>
      </c>
    </row>
    <row r="859" spans="1:10" x14ac:dyDescent="0.25">
      <c r="F859" s="6" t="s">
        <v>22</v>
      </c>
      <c r="G859" s="8">
        <v>0</v>
      </c>
      <c r="J859" s="7">
        <f>ROUND( D$857*G859,2 )</f>
        <v>0</v>
      </c>
    </row>
    <row r="862" spans="1:10" x14ac:dyDescent="0.25">
      <c r="C862" s="5" t="s">
        <v>455</v>
      </c>
    </row>
    <row r="863" spans="1:10" x14ac:dyDescent="0.25">
      <c r="C863" s="5" t="s">
        <v>456</v>
      </c>
    </row>
    <row r="864" spans="1:10" x14ac:dyDescent="0.25">
      <c r="C864" s="5" t="s">
        <v>457</v>
      </c>
    </row>
    <row r="865" spans="1:10" x14ac:dyDescent="0.25">
      <c r="C865" s="5" t="s">
        <v>458</v>
      </c>
    </row>
    <row r="866" spans="1:10" x14ac:dyDescent="0.25">
      <c r="C866" s="5" t="s">
        <v>459</v>
      </c>
    </row>
    <row r="867" spans="1:10" x14ac:dyDescent="0.25">
      <c r="A867" s="5">
        <v>55</v>
      </c>
      <c r="B867" s="6" t="s">
        <v>461</v>
      </c>
      <c r="C867" s="5" t="s">
        <v>460</v>
      </c>
      <c r="D867" s="7">
        <f>ROUND( 6.3,2 )</f>
        <v>6.3</v>
      </c>
      <c r="E867" s="5" t="s">
        <v>462</v>
      </c>
      <c r="F867" s="6" t="s">
        <v>20</v>
      </c>
      <c r="G867" s="8">
        <v>0</v>
      </c>
      <c r="H867" s="7">
        <f>ROUND( D$867*G867,2 )</f>
        <v>0</v>
      </c>
    </row>
    <row r="868" spans="1:10" x14ac:dyDescent="0.25">
      <c r="F868" s="6" t="s">
        <v>21</v>
      </c>
      <c r="G868" s="8">
        <v>0</v>
      </c>
      <c r="I868" s="7">
        <f>ROUND( D$867*G868,0 )</f>
        <v>0</v>
      </c>
    </row>
    <row r="869" spans="1:10" x14ac:dyDescent="0.25">
      <c r="F869" s="6" t="s">
        <v>22</v>
      </c>
      <c r="G869" s="8">
        <v>0</v>
      </c>
      <c r="J869" s="7">
        <f>ROUND( D$867*G869,2 )</f>
        <v>0</v>
      </c>
    </row>
    <row r="872" spans="1:10" x14ac:dyDescent="0.25">
      <c r="C872" s="5" t="s">
        <v>463</v>
      </c>
    </row>
    <row r="873" spans="1:10" x14ac:dyDescent="0.25">
      <c r="C873" s="5" t="s">
        <v>464</v>
      </c>
    </row>
    <row r="874" spans="1:10" x14ac:dyDescent="0.25">
      <c r="C874" s="5" t="s">
        <v>465</v>
      </c>
    </row>
    <row r="875" spans="1:10" x14ac:dyDescent="0.25">
      <c r="C875" s="5" t="s">
        <v>466</v>
      </c>
    </row>
    <row r="876" spans="1:10" x14ac:dyDescent="0.25">
      <c r="A876" s="5">
        <v>56</v>
      </c>
      <c r="B876" s="6" t="s">
        <v>468</v>
      </c>
      <c r="C876" s="5" t="s">
        <v>467</v>
      </c>
      <c r="D876" s="7">
        <f>ROUND( 3.2,2 )</f>
        <v>3.2</v>
      </c>
      <c r="E876" s="5" t="s">
        <v>462</v>
      </c>
      <c r="F876" s="6" t="s">
        <v>20</v>
      </c>
      <c r="G876" s="8">
        <v>0</v>
      </c>
      <c r="H876" s="7">
        <f>ROUND( D$876*G876,2 )</f>
        <v>0</v>
      </c>
    </row>
    <row r="877" spans="1:10" x14ac:dyDescent="0.25">
      <c r="F877" s="6" t="s">
        <v>21</v>
      </c>
      <c r="G877" s="8">
        <v>0</v>
      </c>
      <c r="I877" s="7">
        <f>ROUND( D$876*G877,0 )</f>
        <v>0</v>
      </c>
    </row>
    <row r="878" spans="1:10" x14ac:dyDescent="0.25">
      <c r="F878" s="6" t="s">
        <v>22</v>
      </c>
      <c r="G878" s="8">
        <v>0</v>
      </c>
      <c r="J878" s="7">
        <f>ROUND( D$876*G878,2 )</f>
        <v>0</v>
      </c>
    </row>
    <row r="881" spans="1:10" x14ac:dyDescent="0.25">
      <c r="C881" s="5" t="s">
        <v>463</v>
      </c>
    </row>
    <row r="882" spans="1:10" x14ac:dyDescent="0.25">
      <c r="C882" s="5" t="s">
        <v>464</v>
      </c>
    </row>
    <row r="883" spans="1:10" x14ac:dyDescent="0.25">
      <c r="C883" s="5" t="s">
        <v>465</v>
      </c>
    </row>
    <row r="884" spans="1:10" x14ac:dyDescent="0.25">
      <c r="C884" s="5" t="s">
        <v>469</v>
      </c>
    </row>
    <row r="885" spans="1:10" x14ac:dyDescent="0.25">
      <c r="A885" s="5">
        <v>57</v>
      </c>
      <c r="B885" s="6" t="s">
        <v>471</v>
      </c>
      <c r="C885" s="5" t="s">
        <v>470</v>
      </c>
      <c r="D885" s="7">
        <f>ROUND( 3.1,2 )</f>
        <v>3.1</v>
      </c>
      <c r="E885" s="5" t="s">
        <v>462</v>
      </c>
      <c r="F885" s="6" t="s">
        <v>20</v>
      </c>
      <c r="G885" s="8">
        <v>0</v>
      </c>
      <c r="H885" s="7">
        <f>ROUND( D$885*G885,2 )</f>
        <v>0</v>
      </c>
    </row>
    <row r="886" spans="1:10" x14ac:dyDescent="0.25">
      <c r="F886" s="6" t="s">
        <v>21</v>
      </c>
      <c r="G886" s="8">
        <v>0</v>
      </c>
      <c r="I886" s="7">
        <f>ROUND( D$885*G886,0 )</f>
        <v>0</v>
      </c>
    </row>
    <row r="887" spans="1:10" x14ac:dyDescent="0.25">
      <c r="F887" s="6" t="s">
        <v>22</v>
      </c>
      <c r="G887" s="8">
        <v>0</v>
      </c>
      <c r="J887" s="7">
        <f>ROUND( D$885*G887,2 )</f>
        <v>0</v>
      </c>
    </row>
    <row r="890" spans="1:10" x14ac:dyDescent="0.25">
      <c r="C890" s="5" t="s">
        <v>472</v>
      </c>
    </row>
    <row r="891" spans="1:10" x14ac:dyDescent="0.25">
      <c r="C891" s="5" t="s">
        <v>473</v>
      </c>
    </row>
    <row r="892" spans="1:10" x14ac:dyDescent="0.25">
      <c r="A892" s="5">
        <v>58</v>
      </c>
      <c r="B892" s="6" t="s">
        <v>474</v>
      </c>
      <c r="C892" s="5" t="s">
        <v>460</v>
      </c>
      <c r="D892" s="7">
        <f>ROUND( 6.3,2 )</f>
        <v>6.3</v>
      </c>
      <c r="E892" s="5" t="s">
        <v>462</v>
      </c>
      <c r="F892" s="6" t="s">
        <v>20</v>
      </c>
      <c r="G892" s="8">
        <v>0</v>
      </c>
      <c r="H892" s="7">
        <f>ROUND( D$892*G892,2 )</f>
        <v>0</v>
      </c>
    </row>
    <row r="893" spans="1:10" x14ac:dyDescent="0.25">
      <c r="F893" s="6" t="s">
        <v>21</v>
      </c>
      <c r="G893" s="8">
        <v>0</v>
      </c>
      <c r="I893" s="7">
        <f>ROUND( D$892*G893,0 )</f>
        <v>0</v>
      </c>
    </row>
    <row r="894" spans="1:10" x14ac:dyDescent="0.25">
      <c r="F894" s="6" t="s">
        <v>22</v>
      </c>
      <c r="G894" s="8">
        <v>0</v>
      </c>
      <c r="J894" s="7">
        <f>ROUND( D$892*G894,2 )</f>
        <v>0</v>
      </c>
    </row>
    <row r="897" spans="1:10" x14ac:dyDescent="0.25">
      <c r="C897" s="5" t="s">
        <v>475</v>
      </c>
    </row>
    <row r="898" spans="1:10" x14ac:dyDescent="0.25">
      <c r="C898" s="5" t="s">
        <v>476</v>
      </c>
    </row>
    <row r="899" spans="1:10" x14ac:dyDescent="0.25">
      <c r="A899" s="5">
        <v>59</v>
      </c>
      <c r="B899" s="6" t="s">
        <v>477</v>
      </c>
      <c r="C899" s="5"/>
      <c r="D899" s="7">
        <f>ROUND( 8,2 )</f>
        <v>8</v>
      </c>
      <c r="E899" s="5" t="s">
        <v>173</v>
      </c>
      <c r="F899" s="6" t="s">
        <v>20</v>
      </c>
      <c r="G899" s="8">
        <v>0</v>
      </c>
      <c r="H899" s="7">
        <f>ROUND( D$899*G899,2 )</f>
        <v>0</v>
      </c>
    </row>
    <row r="900" spans="1:10" x14ac:dyDescent="0.25">
      <c r="F900" s="6" t="s">
        <v>21</v>
      </c>
      <c r="G900" s="8">
        <v>0</v>
      </c>
      <c r="I900" s="7">
        <f>ROUND( D$899*G900,0 )</f>
        <v>0</v>
      </c>
    </row>
    <row r="901" spans="1:10" x14ac:dyDescent="0.25">
      <c r="F901" s="6" t="s">
        <v>22</v>
      </c>
      <c r="G901" s="8">
        <v>0</v>
      </c>
      <c r="J901" s="7">
        <f>ROUND( D$899*G901,2 )</f>
        <v>0</v>
      </c>
    </row>
    <row r="904" spans="1:10" x14ac:dyDescent="0.25">
      <c r="C904" s="5" t="s">
        <v>475</v>
      </c>
    </row>
    <row r="905" spans="1:10" x14ac:dyDescent="0.25">
      <c r="C905" s="5" t="s">
        <v>478</v>
      </c>
    </row>
    <row r="906" spans="1:10" x14ac:dyDescent="0.25">
      <c r="A906" s="5">
        <v>60</v>
      </c>
      <c r="B906" s="6" t="s">
        <v>479</v>
      </c>
      <c r="C906" s="5"/>
      <c r="D906" s="7">
        <f>ROUND( 8,2 )</f>
        <v>8</v>
      </c>
      <c r="E906" s="5" t="s">
        <v>173</v>
      </c>
      <c r="F906" s="6" t="s">
        <v>20</v>
      </c>
      <c r="G906" s="8">
        <v>0</v>
      </c>
      <c r="H906" s="7">
        <f>ROUND( D$906*G906,2 )</f>
        <v>0</v>
      </c>
    </row>
    <row r="907" spans="1:10" x14ac:dyDescent="0.25">
      <c r="F907" s="6" t="s">
        <v>21</v>
      </c>
      <c r="G907" s="8">
        <v>0</v>
      </c>
      <c r="I907" s="7">
        <f>ROUND( D$906*G907,0 )</f>
        <v>0</v>
      </c>
    </row>
    <row r="908" spans="1:10" x14ac:dyDescent="0.25">
      <c r="F908" s="6" t="s">
        <v>22</v>
      </c>
      <c r="G908" s="8">
        <v>0</v>
      </c>
      <c r="J908" s="7">
        <f>ROUND( D$906*G908,2 )</f>
        <v>0</v>
      </c>
    </row>
    <row r="911" spans="1:10" x14ac:dyDescent="0.25">
      <c r="C911" s="5" t="s">
        <v>475</v>
      </c>
    </row>
    <row r="912" spans="1:10" x14ac:dyDescent="0.25">
      <c r="C912" s="5" t="s">
        <v>175</v>
      </c>
    </row>
    <row r="913" spans="1:10" x14ac:dyDescent="0.25">
      <c r="A913" s="5">
        <v>61</v>
      </c>
      <c r="B913" s="6" t="s">
        <v>480</v>
      </c>
      <c r="C913" s="5"/>
      <c r="D913" s="7">
        <f>ROUND( 8,2 )</f>
        <v>8</v>
      </c>
      <c r="E913" s="5" t="s">
        <v>173</v>
      </c>
      <c r="F913" s="6" t="s">
        <v>20</v>
      </c>
      <c r="G913" s="8">
        <v>0</v>
      </c>
      <c r="H913" s="7">
        <f>ROUND( D$913*G913,2 )</f>
        <v>0</v>
      </c>
    </row>
    <row r="914" spans="1:10" x14ac:dyDescent="0.25">
      <c r="F914" s="6" t="s">
        <v>21</v>
      </c>
      <c r="G914" s="8">
        <v>0</v>
      </c>
      <c r="I914" s="7">
        <f>ROUND( D$913*G914,0 )</f>
        <v>0</v>
      </c>
    </row>
    <row r="915" spans="1:10" x14ac:dyDescent="0.25">
      <c r="F915" s="6" t="s">
        <v>22</v>
      </c>
      <c r="G915" s="8">
        <v>0</v>
      </c>
      <c r="J915" s="7">
        <f>ROUND( D$913*G915,2 )</f>
        <v>0</v>
      </c>
    </row>
    <row r="918" spans="1:10" x14ac:dyDescent="0.25">
      <c r="C918" s="5" t="s">
        <v>475</v>
      </c>
    </row>
    <row r="919" spans="1:10" x14ac:dyDescent="0.25">
      <c r="C919" s="5" t="s">
        <v>481</v>
      </c>
    </row>
    <row r="920" spans="1:10" x14ac:dyDescent="0.25">
      <c r="A920" s="5">
        <v>62</v>
      </c>
      <c r="B920" s="6" t="s">
        <v>482</v>
      </c>
      <c r="C920" s="5"/>
      <c r="D920" s="7">
        <f>ROUND( 8,2 )</f>
        <v>8</v>
      </c>
      <c r="E920" s="5" t="s">
        <v>173</v>
      </c>
      <c r="F920" s="6" t="s">
        <v>20</v>
      </c>
      <c r="G920" s="8">
        <v>0</v>
      </c>
      <c r="H920" s="7">
        <f>ROUND( D$920*G920,2 )</f>
        <v>0</v>
      </c>
    </row>
    <row r="921" spans="1:10" x14ac:dyDescent="0.25">
      <c r="F921" s="6" t="s">
        <v>21</v>
      </c>
      <c r="G921" s="8">
        <v>0</v>
      </c>
      <c r="I921" s="7">
        <f>ROUND( D$920*G921,0 )</f>
        <v>0</v>
      </c>
    </row>
    <row r="922" spans="1:10" x14ac:dyDescent="0.25">
      <c r="F922" s="6" t="s">
        <v>22</v>
      </c>
      <c r="G922" s="8">
        <v>0</v>
      </c>
      <c r="J922" s="7">
        <f>ROUND( D$920*G922,2 )</f>
        <v>0</v>
      </c>
    </row>
    <row r="925" spans="1:10" x14ac:dyDescent="0.25">
      <c r="C925" s="5" t="s">
        <v>483</v>
      </c>
    </row>
    <row r="926" spans="1:10" x14ac:dyDescent="0.25">
      <c r="C926" s="5" t="s">
        <v>484</v>
      </c>
    </row>
    <row r="927" spans="1:10" x14ac:dyDescent="0.25">
      <c r="C927" s="5" t="s">
        <v>185</v>
      </c>
    </row>
    <row r="928" spans="1:10" x14ac:dyDescent="0.25">
      <c r="A928" s="5">
        <v>63</v>
      </c>
      <c r="B928" s="6" t="s">
        <v>485</v>
      </c>
      <c r="C928" s="5"/>
      <c r="D928" s="7">
        <f>ROUND( 4,2 )</f>
        <v>4</v>
      </c>
      <c r="E928" s="5" t="s">
        <v>173</v>
      </c>
      <c r="F928" s="6" t="s">
        <v>20</v>
      </c>
      <c r="G928" s="8">
        <v>0</v>
      </c>
      <c r="H928" s="7">
        <f>ROUND( D$928*G928,2 )</f>
        <v>0</v>
      </c>
    </row>
    <row r="929" spans="1:10" x14ac:dyDescent="0.25">
      <c r="F929" s="6" t="s">
        <v>21</v>
      </c>
      <c r="G929" s="8">
        <v>0</v>
      </c>
      <c r="I929" s="7">
        <f>ROUND( D$928*G929,0 )</f>
        <v>0</v>
      </c>
    </row>
    <row r="930" spans="1:10" x14ac:dyDescent="0.25">
      <c r="F930" s="6" t="s">
        <v>22</v>
      </c>
      <c r="G930" s="8">
        <v>0</v>
      </c>
      <c r="J930" s="7">
        <f>ROUND( D$928*G930,2 )</f>
        <v>0</v>
      </c>
    </row>
    <row r="933" spans="1:10" x14ac:dyDescent="0.25">
      <c r="C933" s="5" t="s">
        <v>483</v>
      </c>
    </row>
    <row r="934" spans="1:10" x14ac:dyDescent="0.25">
      <c r="C934" s="5" t="s">
        <v>484</v>
      </c>
    </row>
    <row r="935" spans="1:10" x14ac:dyDescent="0.25">
      <c r="C935" s="5" t="s">
        <v>187</v>
      </c>
    </row>
    <row r="936" spans="1:10" x14ac:dyDescent="0.25">
      <c r="A936" s="5">
        <v>64</v>
      </c>
      <c r="B936" s="6" t="s">
        <v>486</v>
      </c>
      <c r="C936" s="5"/>
      <c r="D936" s="7">
        <f>ROUND( 4,2 )</f>
        <v>4</v>
      </c>
      <c r="E936" s="5" t="s">
        <v>173</v>
      </c>
      <c r="F936" s="6" t="s">
        <v>20</v>
      </c>
      <c r="G936" s="8">
        <v>0</v>
      </c>
      <c r="H936" s="7">
        <f>ROUND( D$936*G936,2 )</f>
        <v>0</v>
      </c>
    </row>
    <row r="937" spans="1:10" x14ac:dyDescent="0.25">
      <c r="F937" s="6" t="s">
        <v>21</v>
      </c>
      <c r="G937" s="8">
        <v>0</v>
      </c>
      <c r="I937" s="7">
        <f>ROUND( D$936*G937,0 )</f>
        <v>0</v>
      </c>
    </row>
    <row r="938" spans="1:10" x14ac:dyDescent="0.25">
      <c r="F938" s="6" t="s">
        <v>22</v>
      </c>
      <c r="G938" s="8">
        <v>0</v>
      </c>
      <c r="J938" s="7">
        <f>ROUND( D$936*G938,2 )</f>
        <v>0</v>
      </c>
    </row>
    <row r="941" spans="1:10" x14ac:dyDescent="0.25">
      <c r="C941" s="5" t="s">
        <v>483</v>
      </c>
    </row>
    <row r="942" spans="1:10" x14ac:dyDescent="0.25">
      <c r="C942" s="5" t="s">
        <v>484</v>
      </c>
    </row>
    <row r="943" spans="1:10" x14ac:dyDescent="0.25">
      <c r="C943" s="5" t="s">
        <v>487</v>
      </c>
    </row>
    <row r="944" spans="1:10" x14ac:dyDescent="0.25">
      <c r="A944" s="5">
        <v>65</v>
      </c>
      <c r="B944" s="6" t="s">
        <v>488</v>
      </c>
      <c r="C944" s="5"/>
      <c r="D944" s="7">
        <f>ROUND( 4,2 )</f>
        <v>4</v>
      </c>
      <c r="E944" s="5" t="s">
        <v>173</v>
      </c>
      <c r="F944" s="6" t="s">
        <v>20</v>
      </c>
      <c r="G944" s="8">
        <v>0</v>
      </c>
      <c r="H944" s="7">
        <f>ROUND( D$944*G944,2 )</f>
        <v>0</v>
      </c>
    </row>
    <row r="945" spans="1:10" x14ac:dyDescent="0.25">
      <c r="F945" s="6" t="s">
        <v>21</v>
      </c>
      <c r="G945" s="8">
        <v>0</v>
      </c>
      <c r="I945" s="7">
        <f>ROUND( D$944*G945,0 )</f>
        <v>0</v>
      </c>
    </row>
    <row r="946" spans="1:10" x14ac:dyDescent="0.25">
      <c r="F946" s="6" t="s">
        <v>22</v>
      </c>
      <c r="G946" s="8">
        <v>0</v>
      </c>
      <c r="J946" s="7">
        <f>ROUND( D$944*G946,2 )</f>
        <v>0</v>
      </c>
    </row>
    <row r="949" spans="1:10" x14ac:dyDescent="0.25">
      <c r="C949" s="5" t="s">
        <v>483</v>
      </c>
    </row>
    <row r="950" spans="1:10" x14ac:dyDescent="0.25">
      <c r="C950" s="5" t="s">
        <v>484</v>
      </c>
    </row>
    <row r="951" spans="1:10" x14ac:dyDescent="0.25">
      <c r="C951" s="5" t="s">
        <v>191</v>
      </c>
    </row>
    <row r="952" spans="1:10" x14ac:dyDescent="0.25">
      <c r="A952" s="5">
        <v>66</v>
      </c>
      <c r="B952" s="6" t="s">
        <v>489</v>
      </c>
      <c r="C952" s="5"/>
      <c r="D952" s="7">
        <f>ROUND( 4,2 )</f>
        <v>4</v>
      </c>
      <c r="E952" s="5" t="s">
        <v>173</v>
      </c>
      <c r="F952" s="6" t="s">
        <v>20</v>
      </c>
      <c r="G952" s="8">
        <v>0</v>
      </c>
      <c r="H952" s="7">
        <f>ROUND( D$952*G952,2 )</f>
        <v>0</v>
      </c>
    </row>
    <row r="953" spans="1:10" x14ac:dyDescent="0.25">
      <c r="F953" s="6" t="s">
        <v>21</v>
      </c>
      <c r="G953" s="8">
        <v>0</v>
      </c>
      <c r="I953" s="7">
        <f>ROUND( D$952*G953,0 )</f>
        <v>0</v>
      </c>
    </row>
    <row r="954" spans="1:10" x14ac:dyDescent="0.25">
      <c r="F954" s="6" t="s">
        <v>22</v>
      </c>
      <c r="G954" s="8">
        <v>0</v>
      </c>
      <c r="J954" s="7">
        <f>ROUND( D$952*G954,2 )</f>
        <v>0</v>
      </c>
    </row>
    <row r="956" spans="1:10" ht="15.75" thickBot="1" x14ac:dyDescent="0.3"/>
    <row r="957" spans="1:10" ht="15.75" x14ac:dyDescent="0.25">
      <c r="A957" s="4"/>
      <c r="H957" s="10">
        <f>ROUND( SUM(H361:H956),0 )</f>
        <v>0</v>
      </c>
      <c r="I957" s="10">
        <f>ROUND( SUM(I361:I956),0 )</f>
        <v>0</v>
      </c>
      <c r="J957" s="10">
        <f>ROUND( SUM(J361:J956),0 )</f>
        <v>0</v>
      </c>
    </row>
    <row r="958" spans="1:10" ht="15.75" x14ac:dyDescent="0.25">
      <c r="A958" s="4" t="s">
        <v>490</v>
      </c>
    </row>
    <row r="960" spans="1:10" x14ac:dyDescent="0.25">
      <c r="C960" s="5" t="s">
        <v>491</v>
      </c>
    </row>
    <row r="961" spans="1:10" x14ac:dyDescent="0.25">
      <c r="C961" s="5" t="s">
        <v>492</v>
      </c>
    </row>
    <row r="962" spans="1:10" x14ac:dyDescent="0.25">
      <c r="C962" s="5" t="s">
        <v>493</v>
      </c>
    </row>
    <row r="963" spans="1:10" x14ac:dyDescent="0.25">
      <c r="C963" s="5" t="s">
        <v>494</v>
      </c>
    </row>
    <row r="964" spans="1:10" x14ac:dyDescent="0.25">
      <c r="C964" s="5" t="s">
        <v>495</v>
      </c>
    </row>
    <row r="965" spans="1:10" x14ac:dyDescent="0.25">
      <c r="C965" s="5" t="s">
        <v>496</v>
      </c>
    </row>
    <row r="966" spans="1:10" x14ac:dyDescent="0.25">
      <c r="A966" s="5">
        <v>1</v>
      </c>
      <c r="B966" s="6" t="s">
        <v>498</v>
      </c>
      <c r="C966" s="5" t="s">
        <v>497</v>
      </c>
      <c r="D966" s="7">
        <f>ROUND( 1,2 )</f>
        <v>1</v>
      </c>
      <c r="E966" s="5" t="s">
        <v>19</v>
      </c>
      <c r="F966" s="6" t="s">
        <v>20</v>
      </c>
      <c r="G966" s="8">
        <v>0</v>
      </c>
      <c r="H966" s="7">
        <f>ROUND( D$966*G966,0 )</f>
        <v>0</v>
      </c>
    </row>
    <row r="967" spans="1:10" x14ac:dyDescent="0.25">
      <c r="F967" s="6" t="s">
        <v>21</v>
      </c>
      <c r="G967" s="8">
        <v>0</v>
      </c>
      <c r="I967" s="7">
        <f>ROUND( D$966*G967,0 )</f>
        <v>0</v>
      </c>
    </row>
    <row r="968" spans="1:10" x14ac:dyDescent="0.25">
      <c r="F968" s="6" t="s">
        <v>22</v>
      </c>
      <c r="G968" s="8">
        <v>0</v>
      </c>
      <c r="J968" s="7">
        <f>ROUND( D$966*G968,2 )</f>
        <v>0</v>
      </c>
    </row>
    <row r="971" spans="1:10" x14ac:dyDescent="0.25">
      <c r="C971" s="5" t="s">
        <v>499</v>
      </c>
    </row>
    <row r="972" spans="1:10" x14ac:dyDescent="0.25">
      <c r="C972" s="5" t="s">
        <v>118</v>
      </c>
    </row>
    <row r="973" spans="1:10" x14ac:dyDescent="0.25">
      <c r="C973" s="5" t="s">
        <v>500</v>
      </c>
    </row>
    <row r="974" spans="1:10" x14ac:dyDescent="0.25">
      <c r="A974" s="5">
        <v>2</v>
      </c>
      <c r="B974" s="6" t="s">
        <v>502</v>
      </c>
      <c r="C974" s="5" t="s">
        <v>501</v>
      </c>
      <c r="D974" s="7">
        <f>ROUND( 1,2 )</f>
        <v>1</v>
      </c>
      <c r="E974" s="5" t="s">
        <v>93</v>
      </c>
      <c r="F974" s="6" t="s">
        <v>20</v>
      </c>
      <c r="G974" s="8">
        <v>0</v>
      </c>
      <c r="H974" s="7">
        <f>ROUND( D$974*G974,0 )</f>
        <v>0</v>
      </c>
    </row>
    <row r="975" spans="1:10" x14ac:dyDescent="0.25">
      <c r="F975" s="6" t="s">
        <v>21</v>
      </c>
      <c r="G975" s="8">
        <v>0</v>
      </c>
      <c r="I975" s="7">
        <f>ROUND( D$974*G975,0 )</f>
        <v>0</v>
      </c>
    </row>
    <row r="976" spans="1:10" x14ac:dyDescent="0.25">
      <c r="F976" s="6" t="s">
        <v>22</v>
      </c>
      <c r="G976" s="8">
        <v>0</v>
      </c>
      <c r="J976" s="7">
        <f>ROUND( D$974*G976,2 )</f>
        <v>0</v>
      </c>
    </row>
    <row r="979" spans="1:10" x14ac:dyDescent="0.25">
      <c r="C979" s="5" t="s">
        <v>503</v>
      </c>
    </row>
    <row r="980" spans="1:10" x14ac:dyDescent="0.25">
      <c r="C980" s="5" t="s">
        <v>504</v>
      </c>
    </row>
    <row r="981" spans="1:10" x14ac:dyDescent="0.25">
      <c r="A981" s="5">
        <v>3</v>
      </c>
      <c r="B981" s="6" t="s">
        <v>506</v>
      </c>
      <c r="C981" s="5" t="s">
        <v>505</v>
      </c>
      <c r="D981" s="7">
        <f>ROUND( 1,2 )</f>
        <v>1</v>
      </c>
      <c r="E981" s="5" t="s">
        <v>93</v>
      </c>
      <c r="F981" s="6" t="s">
        <v>20</v>
      </c>
      <c r="G981" s="8">
        <v>0</v>
      </c>
      <c r="H981" s="7">
        <f>ROUND( D$981*G981,2 )</f>
        <v>0</v>
      </c>
    </row>
    <row r="982" spans="1:10" x14ac:dyDescent="0.25">
      <c r="F982" s="6" t="s">
        <v>21</v>
      </c>
      <c r="G982" s="8">
        <v>0</v>
      </c>
      <c r="I982" s="7">
        <f>ROUND( D$981*G982,0 )</f>
        <v>0</v>
      </c>
    </row>
    <row r="983" spans="1:10" x14ac:dyDescent="0.25">
      <c r="F983" s="6" t="s">
        <v>22</v>
      </c>
      <c r="G983" s="8">
        <v>0</v>
      </c>
      <c r="J983" s="7">
        <f>ROUND( D$981*G983,2 )</f>
        <v>0</v>
      </c>
    </row>
    <row r="985" spans="1:10" ht="15.75" thickBot="1" x14ac:dyDescent="0.3"/>
    <row r="986" spans="1:10" ht="15.75" thickBot="1" x14ac:dyDescent="0.3">
      <c r="H986" s="10">
        <f>ROUND( SUM(H959:H985),0 )</f>
        <v>0</v>
      </c>
      <c r="I986" s="10">
        <f>ROUND( SUM(I959:I985),0 )</f>
        <v>0</v>
      </c>
      <c r="J986" s="10">
        <f>ROUND( SUM(J959:J985),2 )</f>
        <v>0</v>
      </c>
    </row>
    <row r="987" spans="1:10" ht="15.75" thickTop="1" x14ac:dyDescent="0.25">
      <c r="H987" s="11">
        <f>ROUND( SUM(H359,H957,H986),0 )</f>
        <v>0</v>
      </c>
      <c r="I987" s="11">
        <f>ROUND( SUM(I359,I957,I986),0 )</f>
        <v>0</v>
      </c>
      <c r="J987" s="11">
        <f>ROUND( SUM(J359,J957,J986),0 )</f>
        <v>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workbookViewId="0">
      <selection activeCell="A36" sqref="A36:D36"/>
    </sheetView>
  </sheetViews>
  <sheetFormatPr defaultRowHeight="15" x14ac:dyDescent="0.25"/>
  <cols>
    <col min="1" max="1" width="39.5703125" customWidth="1"/>
    <col min="2" max="2" width="11.85546875" customWidth="1"/>
    <col min="3" max="3" width="22.7109375" customWidth="1"/>
    <col min="4" max="4" width="21.85546875" customWidth="1"/>
  </cols>
  <sheetData>
    <row r="1" spans="1:4" ht="15.75" x14ac:dyDescent="0.25">
      <c r="A1" s="12" t="s">
        <v>507</v>
      </c>
      <c r="B1" s="13"/>
      <c r="C1" s="14"/>
      <c r="D1" s="14"/>
    </row>
    <row r="2" spans="1:4" ht="15.75" x14ac:dyDescent="0.25">
      <c r="A2" s="15" t="s">
        <v>508</v>
      </c>
      <c r="B2" s="28" t="s">
        <v>524</v>
      </c>
      <c r="C2" s="41"/>
      <c r="D2" s="41"/>
    </row>
    <row r="3" spans="1:4" ht="15.75" x14ac:dyDescent="0.25">
      <c r="A3" s="15" t="s">
        <v>509</v>
      </c>
      <c r="B3" s="28" t="s">
        <v>525</v>
      </c>
      <c r="C3" s="41"/>
      <c r="D3" s="41"/>
    </row>
    <row r="4" spans="1:4" ht="16.5" thickBot="1" x14ac:dyDescent="0.3">
      <c r="A4" s="16" t="s">
        <v>510</v>
      </c>
      <c r="B4" s="38"/>
      <c r="C4" s="38"/>
      <c r="D4" s="38"/>
    </row>
    <row r="5" spans="1:4" ht="15.75" x14ac:dyDescent="0.25">
      <c r="A5" s="12" t="s">
        <v>511</v>
      </c>
      <c r="B5" s="13"/>
      <c r="C5" s="12"/>
      <c r="D5" s="12"/>
    </row>
    <row r="6" spans="1:4" ht="15.75" x14ac:dyDescent="0.25">
      <c r="A6" s="15"/>
      <c r="B6" s="28" t="s">
        <v>526</v>
      </c>
      <c r="C6" s="41"/>
      <c r="D6" s="41"/>
    </row>
    <row r="7" spans="1:4" ht="15.75" x14ac:dyDescent="0.25">
      <c r="A7" s="15"/>
      <c r="B7" s="28" t="s">
        <v>527</v>
      </c>
      <c r="C7" s="41"/>
      <c r="D7" s="41"/>
    </row>
    <row r="8" spans="1:4" ht="15.75" x14ac:dyDescent="0.25">
      <c r="A8" s="12"/>
      <c r="B8" s="28" t="s">
        <v>528</v>
      </c>
      <c r="C8" s="41"/>
      <c r="D8" s="41"/>
    </row>
    <row r="9" spans="1:4" ht="16.5" thickBot="1" x14ac:dyDescent="0.3">
      <c r="A9" s="17"/>
      <c r="B9" s="37"/>
      <c r="C9" s="38"/>
      <c r="D9" s="38"/>
    </row>
    <row r="10" spans="1:4" ht="15.75" x14ac:dyDescent="0.25">
      <c r="A10" s="18"/>
      <c r="B10" s="18"/>
      <c r="C10" s="18"/>
      <c r="D10" s="18"/>
    </row>
    <row r="11" spans="1:4" ht="15.75" x14ac:dyDescent="0.25">
      <c r="A11" s="39" t="s">
        <v>512</v>
      </c>
      <c r="B11" s="39"/>
      <c r="C11" s="39"/>
      <c r="D11" s="39"/>
    </row>
    <row r="12" spans="1:4" ht="15.75" x14ac:dyDescent="0.25">
      <c r="A12" s="14"/>
      <c r="B12" s="19" t="s">
        <v>513</v>
      </c>
      <c r="C12" s="14"/>
      <c r="D12" s="14"/>
    </row>
    <row r="13" spans="1:4" ht="15.75" x14ac:dyDescent="0.25">
      <c r="A13" s="14"/>
      <c r="B13" s="29"/>
      <c r="C13" s="29"/>
      <c r="D13" s="29"/>
    </row>
    <row r="14" spans="1:4" ht="15.75" x14ac:dyDescent="0.25">
      <c r="A14" s="40" t="s">
        <v>514</v>
      </c>
      <c r="B14" s="40"/>
      <c r="C14" s="40"/>
      <c r="D14" s="40"/>
    </row>
    <row r="15" spans="1:4" ht="15.75" x14ac:dyDescent="0.25">
      <c r="A15" s="40" t="s">
        <v>515</v>
      </c>
      <c r="B15" s="40"/>
      <c r="C15" s="40"/>
      <c r="D15" s="40"/>
    </row>
    <row r="16" spans="1:4" ht="15.75" x14ac:dyDescent="0.25">
      <c r="A16" s="40" t="s">
        <v>529</v>
      </c>
      <c r="B16" s="40"/>
      <c r="C16" s="40"/>
      <c r="D16" s="40"/>
    </row>
    <row r="17" spans="1:4" ht="16.5" thickBot="1" x14ac:dyDescent="0.3">
      <c r="A17" s="16"/>
      <c r="B17" s="30"/>
      <c r="C17" s="30"/>
      <c r="D17" s="30"/>
    </row>
    <row r="18" spans="1:4" ht="15.75" x14ac:dyDescent="0.25">
      <c r="A18" s="14"/>
      <c r="B18" s="14"/>
      <c r="C18" s="14"/>
      <c r="D18" s="14"/>
    </row>
    <row r="19" spans="1:4" ht="15.75" x14ac:dyDescent="0.25">
      <c r="A19" s="20" t="s">
        <v>516</v>
      </c>
      <c r="B19" s="14"/>
      <c r="C19" s="20" t="s">
        <v>517</v>
      </c>
      <c r="D19" s="20" t="s">
        <v>518</v>
      </c>
    </row>
    <row r="20" spans="1:4" ht="15.75" x14ac:dyDescent="0.25">
      <c r="A20" s="14"/>
      <c r="B20" s="14"/>
      <c r="C20" s="14"/>
      <c r="D20" s="14"/>
    </row>
    <row r="21" spans="1:4" ht="15.75" x14ac:dyDescent="0.25">
      <c r="A21" s="25" t="s">
        <v>9</v>
      </c>
      <c r="B21" s="13"/>
      <c r="C21" s="26">
        <f>SUM(KVS!H359)</f>
        <v>0</v>
      </c>
      <c r="D21" s="26">
        <f>SUM(KVS!I359,KVS!J359)</f>
        <v>0</v>
      </c>
    </row>
    <row r="22" spans="1:4" ht="15.75" x14ac:dyDescent="0.25">
      <c r="A22" s="25" t="s">
        <v>193</v>
      </c>
      <c r="B22" s="13"/>
      <c r="C22" s="26">
        <f>SUM(KVS!H957)</f>
        <v>0</v>
      </c>
      <c r="D22" s="26">
        <f>SUM(KVS!I957,KVS!J957)</f>
        <v>0</v>
      </c>
    </row>
    <row r="23" spans="1:4" ht="15.75" x14ac:dyDescent="0.25">
      <c r="A23" s="25" t="s">
        <v>490</v>
      </c>
      <c r="B23" s="13"/>
      <c r="C23" s="26">
        <f>SUM(KVS!H986)</f>
        <v>0</v>
      </c>
      <c r="D23" s="26">
        <f>SUM(KVS!I986,KVS!J986)</f>
        <v>0</v>
      </c>
    </row>
    <row r="24" spans="1:4" ht="15.75" x14ac:dyDescent="0.25">
      <c r="A24" s="14"/>
      <c r="B24" s="14"/>
      <c r="C24" s="21"/>
      <c r="D24" s="21"/>
    </row>
    <row r="25" spans="1:4" ht="15.75" x14ac:dyDescent="0.25">
      <c r="A25" s="31" t="s">
        <v>519</v>
      </c>
      <c r="B25" s="31"/>
      <c r="C25" s="31"/>
      <c r="D25" s="31"/>
    </row>
    <row r="26" spans="1:4" ht="15.75" x14ac:dyDescent="0.25">
      <c r="A26" s="14"/>
      <c r="B26" s="14"/>
      <c r="C26" s="14"/>
      <c r="D26" s="14"/>
    </row>
    <row r="27" spans="1:4" ht="16.5" thickBot="1" x14ac:dyDescent="0.3">
      <c r="A27" s="12" t="s">
        <v>520</v>
      </c>
      <c r="B27" s="22"/>
      <c r="C27" s="23">
        <f>SUM(C21:C24)</f>
        <v>0</v>
      </c>
      <c r="D27" s="23">
        <f>SUM(D21:D24)</f>
        <v>0</v>
      </c>
    </row>
    <row r="28" spans="1:4" ht="15.75" x14ac:dyDescent="0.25">
      <c r="A28" s="14"/>
      <c r="B28" s="24"/>
      <c r="C28" s="21"/>
      <c r="D28" s="21"/>
    </row>
    <row r="29" spans="1:4" ht="16.5" thickBot="1" x14ac:dyDescent="0.3">
      <c r="A29" s="12" t="s">
        <v>521</v>
      </c>
      <c r="B29" s="14"/>
      <c r="C29" s="32">
        <f>C27+D27</f>
        <v>0</v>
      </c>
      <c r="D29" s="32"/>
    </row>
    <row r="30" spans="1:4" ht="15.75" x14ac:dyDescent="0.25">
      <c r="A30" s="14"/>
      <c r="B30" s="14"/>
      <c r="C30" s="14"/>
      <c r="D30" s="14"/>
    </row>
    <row r="31" spans="1:4" ht="16.5" thickBot="1" x14ac:dyDescent="0.3">
      <c r="A31" s="14" t="s">
        <v>522</v>
      </c>
      <c r="B31" s="27">
        <v>0.27</v>
      </c>
      <c r="C31" s="33">
        <f>IF( B31&gt;1,C29*B31/100,C29*B31)</f>
        <v>0</v>
      </c>
      <c r="D31" s="33"/>
    </row>
    <row r="32" spans="1:4" ht="15.75" x14ac:dyDescent="0.25">
      <c r="A32" s="14"/>
      <c r="B32" s="14"/>
      <c r="C32" s="14"/>
      <c r="D32" s="14"/>
    </row>
    <row r="33" spans="1:4" ht="15.75" x14ac:dyDescent="0.25">
      <c r="A33" s="14"/>
      <c r="B33" s="14"/>
      <c r="C33" s="14"/>
      <c r="D33" s="14"/>
    </row>
    <row r="34" spans="1:4" ht="16.5" thickBot="1" x14ac:dyDescent="0.3">
      <c r="A34" s="12" t="s">
        <v>523</v>
      </c>
      <c r="B34" s="14"/>
      <c r="C34" s="34">
        <f>C31+C29</f>
        <v>0</v>
      </c>
      <c r="D34" s="34"/>
    </row>
    <row r="35" spans="1:4" ht="16.5" thickTop="1" x14ac:dyDescent="0.25">
      <c r="A35" s="14"/>
      <c r="B35" s="14"/>
      <c r="C35" s="14"/>
      <c r="D35" s="14"/>
    </row>
    <row r="36" spans="1:4" ht="15.75" x14ac:dyDescent="0.25">
      <c r="A36" s="35" t="s">
        <v>530</v>
      </c>
      <c r="B36" s="36"/>
      <c r="C36" s="36"/>
      <c r="D36" s="36"/>
    </row>
    <row r="37" spans="1:4" ht="15.75" x14ac:dyDescent="0.25">
      <c r="A37" s="14"/>
      <c r="B37" s="14"/>
      <c r="C37" s="14"/>
      <c r="D37" s="14"/>
    </row>
    <row r="38" spans="1:4" ht="15.75" x14ac:dyDescent="0.25">
      <c r="A38" s="28"/>
      <c r="B38" s="29"/>
      <c r="C38" s="29"/>
      <c r="D38" s="29"/>
    </row>
    <row r="39" spans="1:4" ht="15.75" x14ac:dyDescent="0.25">
      <c r="A39" s="14"/>
      <c r="B39" s="14"/>
      <c r="C39" s="14"/>
      <c r="D39" s="14"/>
    </row>
    <row r="40" spans="1:4" ht="15.75" x14ac:dyDescent="0.25">
      <c r="A40" s="14"/>
      <c r="B40" s="14"/>
      <c r="C40" s="14"/>
      <c r="D40" s="14"/>
    </row>
    <row r="41" spans="1:4" ht="15.75" x14ac:dyDescent="0.25">
      <c r="A41" s="14"/>
      <c r="B41" s="14"/>
      <c r="C41" s="14"/>
      <c r="D41" s="14"/>
    </row>
  </sheetData>
  <mergeCells count="19">
    <mergeCell ref="A16:D16"/>
    <mergeCell ref="B2:D2"/>
    <mergeCell ref="B3:D3"/>
    <mergeCell ref="B4:D4"/>
    <mergeCell ref="B6:D6"/>
    <mergeCell ref="B7:D7"/>
    <mergeCell ref="B8:D8"/>
    <mergeCell ref="B9:D9"/>
    <mergeCell ref="A11:D11"/>
    <mergeCell ref="B13:D13"/>
    <mergeCell ref="A14:D14"/>
    <mergeCell ref="A15:D15"/>
    <mergeCell ref="A38:D38"/>
    <mergeCell ref="B17:D17"/>
    <mergeCell ref="A25:D25"/>
    <mergeCell ref="C29:D29"/>
    <mergeCell ref="C31:D31"/>
    <mergeCell ref="C34:D34"/>
    <mergeCell ref="A36:D3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KVS</vt:lpstr>
      <vt:lpstr>FOOSSZ</vt:lpstr>
      <vt:lpstr>Munka3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Tomi</dc:creator>
  <cp:lastModifiedBy>Domján László</cp:lastModifiedBy>
  <dcterms:created xsi:type="dcterms:W3CDTF">2017-08-04T12:24:02Z</dcterms:created>
  <dcterms:modified xsi:type="dcterms:W3CDTF">2017-08-04T12:39:09Z</dcterms:modified>
</cp:coreProperties>
</file>